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SKM-SERVER\Anica\GODIŠNJI FINANCIJSKI IZVJEŠTAJ\IZVRŠENJE\"/>
    </mc:Choice>
  </mc:AlternateContent>
  <xr:revisionPtr revIDLastSave="0" documentId="13_ncr:1_{69D26BAC-1789-4376-9DF8-CA5664C25A75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rashoda'!$B$1:$I$46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6" i="7"/>
  <c r="F38" i="7"/>
  <c r="F40" i="7"/>
  <c r="F41" i="7"/>
  <c r="F42" i="7"/>
  <c r="F43" i="7"/>
  <c r="F47" i="7"/>
  <c r="F48" i="7"/>
  <c r="F49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74" i="7"/>
  <c r="F75" i="7"/>
  <c r="F76" i="7"/>
  <c r="F77" i="7"/>
  <c r="F80" i="7"/>
  <c r="F81" i="7"/>
  <c r="F86" i="7"/>
  <c r="F87" i="7"/>
  <c r="F88" i="7"/>
  <c r="F89" i="7"/>
  <c r="F91" i="7"/>
  <c r="F92" i="7"/>
  <c r="F93" i="7"/>
  <c r="F8" i="7"/>
  <c r="H7" i="8"/>
  <c r="H8" i="8"/>
  <c r="H6" i="8"/>
  <c r="G7" i="8"/>
  <c r="G8" i="8"/>
  <c r="G6" i="8"/>
  <c r="H7" i="5"/>
  <c r="H8" i="5"/>
  <c r="H9" i="5"/>
  <c r="H10" i="5"/>
  <c r="H13" i="5"/>
  <c r="H14" i="5"/>
  <c r="H18" i="5"/>
  <c r="H19" i="5"/>
  <c r="H20" i="5"/>
  <c r="H21" i="5"/>
  <c r="H24" i="5"/>
  <c r="H25" i="5"/>
  <c r="H6" i="5"/>
  <c r="G7" i="5"/>
  <c r="G8" i="5"/>
  <c r="G9" i="5"/>
  <c r="G10" i="5"/>
  <c r="G11" i="5"/>
  <c r="G12" i="5"/>
  <c r="G13" i="5"/>
  <c r="G14" i="5"/>
  <c r="G15" i="5"/>
  <c r="G16" i="5"/>
  <c r="G18" i="5"/>
  <c r="G19" i="5"/>
  <c r="G20" i="5"/>
  <c r="G21" i="5"/>
  <c r="G24" i="5"/>
  <c r="G25" i="5"/>
  <c r="G26" i="5"/>
  <c r="G27" i="5"/>
  <c r="G6" i="5"/>
  <c r="J33" i="3"/>
  <c r="E17" i="5"/>
  <c r="F17" i="5"/>
  <c r="G17" i="5" s="1"/>
  <c r="D17" i="5"/>
  <c r="D6" i="5"/>
  <c r="E6" i="5"/>
  <c r="F6" i="5"/>
  <c r="C6" i="5"/>
  <c r="L25" i="3"/>
  <c r="L11" i="3"/>
  <c r="L12" i="3"/>
  <c r="L13" i="3"/>
  <c r="L14" i="3"/>
  <c r="L15" i="3"/>
  <c r="L18" i="3"/>
  <c r="L19" i="3"/>
  <c r="L20" i="3"/>
  <c r="L21" i="3"/>
  <c r="L26" i="3"/>
  <c r="L27" i="3"/>
  <c r="L28" i="3"/>
  <c r="L10" i="3"/>
  <c r="K12" i="3"/>
  <c r="K13" i="3"/>
  <c r="K14" i="3"/>
  <c r="K15" i="3"/>
  <c r="K17" i="3"/>
  <c r="K18" i="3"/>
  <c r="K19" i="3"/>
  <c r="K20" i="3"/>
  <c r="K21" i="3"/>
  <c r="K22" i="3"/>
  <c r="K24" i="3"/>
  <c r="K25" i="3"/>
  <c r="K26" i="3"/>
  <c r="K27" i="3"/>
  <c r="K28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9" i="3"/>
  <c r="L81" i="3"/>
  <c r="L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33" i="3"/>
  <c r="K25" i="1"/>
  <c r="K27" i="1"/>
  <c r="K24" i="1"/>
  <c r="L12" i="1"/>
  <c r="L13" i="1"/>
  <c r="L14" i="1"/>
  <c r="L15" i="1"/>
  <c r="L10" i="1"/>
  <c r="K12" i="1"/>
  <c r="K13" i="1"/>
  <c r="K14" i="1"/>
  <c r="K15" i="1"/>
  <c r="K16" i="1"/>
  <c r="K10" i="1"/>
  <c r="J16" i="1"/>
  <c r="H15" i="1"/>
  <c r="I15" i="1"/>
  <c r="J15" i="1"/>
  <c r="H12" i="1"/>
  <c r="I12" i="1"/>
  <c r="I16" i="1" s="1"/>
  <c r="J12" i="1"/>
  <c r="J27" i="1"/>
  <c r="G27" i="1"/>
  <c r="G16" i="1"/>
  <c r="G15" i="1"/>
  <c r="G12" i="1"/>
  <c r="H17" i="5" l="1"/>
  <c r="H16" i="1"/>
</calcChain>
</file>

<file path=xl/sharedStrings.xml><?xml version="1.0" encoding="utf-8"?>
<sst xmlns="http://schemas.openxmlformats.org/spreadsheetml/2006/main" count="398" uniqueCount="189">
  <si>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</si>
  <si>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</si>
  <si>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</si>
  <si>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</si>
  <si>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</si>
  <si>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</si>
  <si>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</si>
  <si>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</si>
  <si>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</si>
  <si>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</si>
  <si>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</si>
  <si>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</si>
  <si>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</si>
  <si>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</si>
  <si>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</si>
  <si>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</si>
  <si>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</si>
  <si>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</si>
  <si>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</si>
  <si>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</si>
  <si>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</si>
  <si>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</si>
  <si>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</si>
  <si>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</si>
  <si>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</si>
  <si>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</si>
  <si>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</si>
  <si>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</si>
  <si>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</si>
  <si>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</si>
  <si>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</si>
  <si>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</si>
  <si>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</si>
  <si>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</si>
  <si>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</si>
  <si>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</si>
  <si>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</si>
  <si>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</si>
  <si>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</si>
  <si>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</si>
  <si>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</si>
  <si>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</si>
  <si>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</si>
  <si>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</si>
  <si>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</si>
  <si>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</si>
  <si>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</si>
  <si>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</si>
  <si>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</si>
  <si>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</si>
  <si>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</si>
  <si>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</si>
  <si>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</si>
  <si>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</si>
  <si>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</si>
  <si>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</si>
  <si>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</si>
  <si>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</si>
  <si>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</si>
  <si>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</si>
  <si>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</si>
  <si>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</si>
  <si>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</si>
  <si>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</si>
  <si>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</si>
  <si>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</si>
  <si>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OSTVARENJE/IZVRŠENJE 
N-1.</t>
  </si>
  <si>
    <t>UKUPNI PRIHODI</t>
  </si>
  <si>
    <t>Tekuće pomoći pror. korisnicima iz proračuna koji im nije nadležan</t>
  </si>
  <si>
    <t>Prihodi od imovine</t>
  </si>
  <si>
    <t>Kamate na oročena sredstva i depozite po viđenju</t>
  </si>
  <si>
    <t>Prihodi od upravnih i aministrativnih pristojbi, pristojbi po posebnim propisima i naknadama</t>
  </si>
  <si>
    <t>Ostali nespomenuti prihodi</t>
  </si>
  <si>
    <t>Prihodi od prodaje proizvoda i robe te pruženih usluga i prihodi od donacija</t>
  </si>
  <si>
    <t>Prihodi od pruženih usluga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</si>
  <si>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</si>
  <si>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</si>
  <si>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</si>
  <si>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</si>
  <si>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UKUPNI RASHODI</t>
  </si>
  <si>
    <t>Ostali rashodi za zaposlene</t>
  </si>
  <si>
    <t>Doprinosi na plaće</t>
  </si>
  <si>
    <t>Doprinosi za zdravstveno osiguranje</t>
  </si>
  <si>
    <t>Naknada za prijevoz</t>
  </si>
  <si>
    <t>Stručno usavršavanje zaposlenika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</si>
  <si>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</si>
  <si>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</si>
  <si>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</si>
  <si>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</si>
  <si>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</si>
  <si>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 i investicijsko održavanje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</si>
  <si>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</si>
  <si>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</si>
  <si>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</si>
  <si>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</si>
  <si>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</si>
  <si>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</si>
  <si>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</si>
  <si>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</si>
  <si>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</si>
  <si>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</si>
  <si>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</si>
  <si>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</si>
  <si>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</si>
  <si>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</si>
  <si>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</si>
  <si>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</si>
  <si>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</si>
  <si>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</si>
  <si>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</si>
  <si>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</si>
  <si>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</si>
  <si>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</si>
  <si>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</si>
  <si>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</si>
  <si>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Knjige, umjetnička djela i ostale izložbene vrijednosti</t>
  </si>
  <si>
    <t>Muzejski izlošci i predmeti prirodnih rijetkosti</t>
  </si>
  <si>
    <t>OSTVARENJE/IZVRŠENJE 
2024</t>
  </si>
  <si>
    <t>IZVRŠENJE FINANCIJSKOG PLANA PRORAČUNSKOG KORISNIKA DRŽAVNOG PRORAČUNA
ZA 2025.</t>
  </si>
  <si>
    <t>IZVORNI PLAN ILI REBALANS 2025.</t>
  </si>
  <si>
    <t>TEKUĆI PLAN 2025.</t>
  </si>
  <si>
    <t>OSTVARENJE/IZVRŠENJE 
2025.</t>
  </si>
  <si>
    <t xml:space="preserve"> IZVRŠENJE 
2025.</t>
  </si>
  <si>
    <t xml:space="preserve">OSTVARENJE/IZVRŠENJE 
2024. </t>
  </si>
  <si>
    <t xml:space="preserve"> IZVRŠENJE 
2024. </t>
  </si>
  <si>
    <t>Tekuće donacije</t>
  </si>
  <si>
    <t>Kapitalne donacije</t>
  </si>
  <si>
    <t xml:space="preserve">Donacije od pravnih i fizičkih osoba izvan općeg proračuna </t>
  </si>
  <si>
    <t>603,044,41</t>
  </si>
  <si>
    <t>Knjige</t>
  </si>
  <si>
    <t>5 Pomoći</t>
  </si>
  <si>
    <t>43 Prihodi za posebne namjene</t>
  </si>
  <si>
    <t>52 Pomoći iz drugih proračuna</t>
  </si>
  <si>
    <t>6 Donacije</t>
  </si>
  <si>
    <t>61 Donacije</t>
  </si>
  <si>
    <t>4 Prihodi za posebne namjene</t>
  </si>
  <si>
    <t>OSTVARENJE/IZVRŠENJE 
2024.</t>
  </si>
  <si>
    <t>08 Rekreacija, kultura i religija</t>
  </si>
  <si>
    <t>0820 Služba kulture</t>
  </si>
  <si>
    <t>Aktivnost A02 2124A212401 REDOVNA DJELATNOST PRORAČUNSKIH KORISNIKA</t>
  </si>
  <si>
    <t>3111</t>
  </si>
  <si>
    <t>3121</t>
  </si>
  <si>
    <t>3132</t>
  </si>
  <si>
    <t>3212</t>
  </si>
  <si>
    <t>3213</t>
  </si>
  <si>
    <t>3214</t>
  </si>
  <si>
    <t>3221</t>
  </si>
  <si>
    <t>3222</t>
  </si>
  <si>
    <t>3223</t>
  </si>
  <si>
    <t>3224</t>
  </si>
  <si>
    <t>3225</t>
  </si>
  <si>
    <t>3231</t>
  </si>
  <si>
    <t>3232</t>
  </si>
  <si>
    <t>3234</t>
  </si>
  <si>
    <t>3235</t>
  </si>
  <si>
    <t>3236</t>
  </si>
  <si>
    <t>3237</t>
  </si>
  <si>
    <t>3238</t>
  </si>
  <si>
    <t>3239</t>
  </si>
  <si>
    <t>3291</t>
  </si>
  <si>
    <t>3292</t>
  </si>
  <si>
    <t>3294</t>
  </si>
  <si>
    <t>3295</t>
  </si>
  <si>
    <t>3431</t>
  </si>
  <si>
    <t>SVEUKUPNO RASHODI</t>
  </si>
  <si>
    <t>Izvor 1.1. OPĆI PRIHODI I PRIMICI</t>
  </si>
  <si>
    <t>Doprinosi za obvezno zdravstveno osiguranje</t>
  </si>
  <si>
    <t>Naknade za prijevoz, za rad na terenu i odvojeni život</t>
  </si>
  <si>
    <t>Ostale naknade troškova zaposlenima</t>
  </si>
  <si>
    <t>Uredski materijal i ostali materijalni rashodi</t>
  </si>
  <si>
    <t>Materijal i dijelovi za tekuće i investicijsko održavanje</t>
  </si>
  <si>
    <t>Sitni inventar i autogume</t>
  </si>
  <si>
    <t>Usluge telefona, interneta, pošte i prijevoza</t>
  </si>
  <si>
    <t>Usluge tekućeg i investicijskog  održavanja</t>
  </si>
  <si>
    <t>Zdravstvene i veterinarske usluge</t>
  </si>
  <si>
    <t>Naknade za rad predstavničkih i izvršnih tijela, povjerenstava i slično</t>
  </si>
  <si>
    <t>Izvor 3.1. VLASTITI PRIHODI</t>
  </si>
  <si>
    <t>3211</t>
  </si>
  <si>
    <t>3241</t>
  </si>
  <si>
    <t>3293</t>
  </si>
  <si>
    <t>Izvor 5.2. POMOĆI IZ DRUGIH PRORAČUNA</t>
  </si>
  <si>
    <t>Aktivnost A02 2124A212402 PROGRAMSKA DJELATNOST JAVNIH USTANOVA</t>
  </si>
  <si>
    <t>3233</t>
  </si>
  <si>
    <t>Izvor 6.1. DONACIJE</t>
  </si>
  <si>
    <t>Aktivnost A02 2124K212401 ODRŽAVANJE I OPREMANJE USTANOVA U KULTURI</t>
  </si>
  <si>
    <t>4221</t>
  </si>
  <si>
    <t>4222</t>
  </si>
  <si>
    <t>4243</t>
  </si>
  <si>
    <t>4241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</si>
</sst>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quotePrefix="1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13" fillId="0" borderId="3" xfId="0" applyFont="1" applyBorder="1" applyAlignment="1">
      <alignment vertical="top" wrapText="1"/>
    </xf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vertical="center" wrapText="1"/>
    </xf>
    <xf numFmtId="4" fontId="8" fillId="3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horizontal="left"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/>
    </xf>
    <xf numFmtId="4" fontId="3" fillId="3" borderId="3" xfId="0" quotePrefix="1" applyNumberFormat="1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10" fontId="5" fillId="0" borderId="3" xfId="0" applyNumberFormat="1" applyFont="1" applyBorder="1" applyAlignment="1">
      <alignment horizontal="right"/>
    </xf>
    <xf numFmtId="10" fontId="0" fillId="0" borderId="3" xfId="0" applyNumberFormat="1" applyBorder="1"/>
    <xf numFmtId="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5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left"/>
    </xf>
    <xf numFmtId="4" fontId="8" fillId="2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4" fontId="20" fillId="0" borderId="3" xfId="0" applyNumberFormat="1" applyFont="1" applyBorder="1"/>
    <xf numFmtId="4" fontId="19" fillId="0" borderId="3" xfId="0" applyNumberFormat="1" applyFont="1" applyBorder="1"/>
    <xf numFmtId="10" fontId="19" fillId="0" borderId="3" xfId="0" applyNumberFormat="1" applyFont="1" applyBorder="1"/>
    <xf numFmtId="10" fontId="1" fillId="0" borderId="3" xfId="0" applyNumberFormat="1" applyFont="1" applyBorder="1"/>
    <xf numFmtId="0" fontId="14" fillId="3" borderId="0" xfId="0" applyFont="1" applyFill="1" applyAlignment="1">
      <alignment horizontal="center" vertical="center" wrapText="1"/>
    </xf>
    <xf numFmtId="0" fontId="1" fillId="4" borderId="3" xfId="0" applyFont="1" applyFill="1" applyBorder="1"/>
    <xf numFmtId="4" fontId="1" fillId="4" borderId="3" xfId="0" applyNumberFormat="1" applyFont="1" applyFill="1" applyBorder="1"/>
    <xf numFmtId="0" fontId="1" fillId="5" borderId="3" xfId="0" applyFont="1" applyFill="1" applyBorder="1"/>
    <xf numFmtId="4" fontId="1" fillId="5" borderId="3" xfId="0" applyNumberFormat="1" applyFont="1" applyFill="1" applyBorder="1"/>
    <xf numFmtId="0" fontId="0" fillId="0" borderId="3" xfId="0" applyBorder="1" applyAlignment="1">
      <alignment vertical="top" wrapText="1"/>
    </xf>
    <xf numFmtId="4" fontId="0" fillId="0" borderId="3" xfId="0" applyNumberFormat="1" applyBorder="1" applyAlignment="1">
      <alignment vertical="top" wrapText="1"/>
    </xf>
    <xf numFmtId="0" fontId="0" fillId="0" borderId="3" xfId="0" applyBorder="1" applyAlignment="1">
      <alignment vertical="top"/>
    </xf>
    <xf numFmtId="10" fontId="3" fillId="0" borderId="0" xfId="0" applyNumberFormat="1" applyFont="1" applyAlignment="1">
      <alignment vertical="center" wrapText="1"/>
    </xf>
    <xf numFmtId="10" fontId="3" fillId="2" borderId="0" xfId="0" applyNumberFormat="1" applyFont="1" applyFill="1" applyAlignment="1">
      <alignment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10" fontId="14" fillId="3" borderId="3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5" fillId="6" borderId="3" xfId="0" applyNumberFormat="1" applyFont="1" applyFill="1" applyBorder="1" applyAlignment="1">
      <alignment horizontal="right" vertical="center" wrapText="1"/>
    </xf>
    <xf numFmtId="10" fontId="21" fillId="6" borderId="3" xfId="0" applyNumberFormat="1" applyFont="1" applyFill="1" applyBorder="1" applyAlignment="1">
      <alignment horizontal="center" vertical="center" wrapText="1"/>
    </xf>
    <xf numFmtId="10" fontId="21" fillId="4" borderId="3" xfId="0" applyNumberFormat="1" applyFont="1" applyFill="1" applyBorder="1" applyAlignment="1">
      <alignment horizontal="center" vertical="center" wrapText="1"/>
    </xf>
    <xf numFmtId="10" fontId="21" fillId="5" borderId="3" xfId="0" applyNumberFormat="1" applyFont="1" applyFill="1" applyBorder="1" applyAlignment="1">
      <alignment horizontal="center" vertical="center" wrapText="1"/>
    </xf>
    <xf numFmtId="10" fontId="2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6"/>
  <sheetViews>
    <sheetView zoomScaleNormal="100" workbookViewId="0">
      <selection activeCell="J24" sqref="J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6" t="s">
        <v>118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5"/>
    </row>
    <row r="2" spans="2:13" ht="18" customHeight="1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3"/>
    </row>
    <row r="3" spans="2:13" ht="15.75" customHeight="1" x14ac:dyDescent="0.25">
      <c r="B3" s="106" t="s">
        <v>11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4"/>
    </row>
    <row r="4" spans="2:13" ht="18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4"/>
    </row>
    <row r="5" spans="2:13" ht="18" customHeight="1" x14ac:dyDescent="0.25">
      <c r="B5" s="106" t="s">
        <v>57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23"/>
    </row>
    <row r="6" spans="2:13" ht="18" customHeight="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3"/>
    </row>
    <row r="7" spans="2:13" ht="18" customHeight="1" x14ac:dyDescent="0.25">
      <c r="B7" s="122" t="s">
        <v>65</v>
      </c>
      <c r="C7" s="122"/>
      <c r="D7" s="122"/>
      <c r="E7" s="122"/>
      <c r="F7" s="122"/>
      <c r="G7" s="44"/>
      <c r="H7" s="45"/>
      <c r="I7" s="45"/>
      <c r="J7" s="45"/>
      <c r="K7" s="46"/>
      <c r="L7" s="46"/>
    </row>
    <row r="8" spans="2:13" ht="25.5" x14ac:dyDescent="0.25">
      <c r="B8" s="116" t="s">
        <v>7</v>
      </c>
      <c r="C8" s="116"/>
      <c r="D8" s="116"/>
      <c r="E8" s="116"/>
      <c r="F8" s="116"/>
      <c r="G8" s="26" t="s">
        <v>117</v>
      </c>
      <c r="H8" s="26" t="s">
        <v>119</v>
      </c>
      <c r="I8" s="26" t="s">
        <v>120</v>
      </c>
      <c r="J8" s="26" t="s">
        <v>121</v>
      </c>
      <c r="K8" s="26" t="s">
        <v>26</v>
      </c>
      <c r="L8" s="26" t="s">
        <v>55</v>
      </c>
    </row>
    <row r="9" spans="2:13" x14ac:dyDescent="0.25">
      <c r="B9" s="117">
        <v>1</v>
      </c>
      <c r="C9" s="117"/>
      <c r="D9" s="117"/>
      <c r="E9" s="117"/>
      <c r="F9" s="118"/>
      <c r="G9" s="31">
        <v>2</v>
      </c>
      <c r="H9" s="30">
        <v>3</v>
      </c>
      <c r="I9" s="30">
        <v>4</v>
      </c>
      <c r="J9" s="30">
        <v>5</v>
      </c>
      <c r="K9" s="30" t="s">
        <v>39</v>
      </c>
      <c r="L9" s="30" t="s">
        <v>40</v>
      </c>
    </row>
    <row r="10" spans="2:13" x14ac:dyDescent="0.25">
      <c r="B10" s="112" t="s">
        <v>28</v>
      </c>
      <c r="C10" s="113"/>
      <c r="D10" s="113"/>
      <c r="E10" s="113"/>
      <c r="F10" s="114"/>
      <c r="G10" s="53">
        <v>603044.41</v>
      </c>
      <c r="H10" s="57">
        <v>873400</v>
      </c>
      <c r="I10" s="57">
        <v>921200</v>
      </c>
      <c r="J10" s="57">
        <v>787812.53</v>
      </c>
      <c r="K10" s="70">
        <f>J10/G10</f>
        <v>1.3063922273983104</v>
      </c>
      <c r="L10" s="70">
        <f>J10/I10</f>
        <v>0.85520248588797221</v>
      </c>
    </row>
    <row r="11" spans="2:13" x14ac:dyDescent="0.25">
      <c r="B11" s="115" t="s">
        <v>27</v>
      </c>
      <c r="C11" s="114"/>
      <c r="D11" s="114"/>
      <c r="E11" s="114"/>
      <c r="F11" s="114"/>
      <c r="G11" s="53">
        <v>0</v>
      </c>
      <c r="H11" s="57">
        <v>0</v>
      </c>
      <c r="I11" s="57">
        <v>0</v>
      </c>
      <c r="J11" s="57">
        <v>0</v>
      </c>
      <c r="K11" s="70">
        <v>0</v>
      </c>
      <c r="L11" s="70">
        <v>0</v>
      </c>
    </row>
    <row r="12" spans="2:13" x14ac:dyDescent="0.25">
      <c r="B12" s="109" t="s">
        <v>0</v>
      </c>
      <c r="C12" s="110"/>
      <c r="D12" s="110"/>
      <c r="E12" s="110"/>
      <c r="F12" s="111"/>
      <c r="G12" s="56">
        <f>G11+G10</f>
        <v>603044.41</v>
      </c>
      <c r="H12" s="56">
        <f t="shared" ref="H12:J12" si="0">H11+H10</f>
        <v>873400</v>
      </c>
      <c r="I12" s="56">
        <f t="shared" si="0"/>
        <v>921200</v>
      </c>
      <c r="J12" s="56">
        <f t="shared" si="0"/>
        <v>787812.53</v>
      </c>
      <c r="K12" s="70">
        <f t="shared" ref="K12:K16" si="1">J12/G12</f>
        <v>1.3063922273983104</v>
      </c>
      <c r="L12" s="70">
        <f t="shared" ref="L12:L15" si="2">J12/I12</f>
        <v>0.85520248588797221</v>
      </c>
    </row>
    <row r="13" spans="2:13" x14ac:dyDescent="0.25">
      <c r="B13" s="121" t="s">
        <v>29</v>
      </c>
      <c r="C13" s="113"/>
      <c r="D13" s="113"/>
      <c r="E13" s="113"/>
      <c r="F13" s="113"/>
      <c r="G13" s="55">
        <v>598802.42000000004</v>
      </c>
      <c r="H13" s="57">
        <v>852400</v>
      </c>
      <c r="I13" s="57">
        <v>893200</v>
      </c>
      <c r="J13" s="57">
        <v>766160.37</v>
      </c>
      <c r="K13" s="70">
        <f t="shared" si="1"/>
        <v>1.2794877649292065</v>
      </c>
      <c r="L13" s="70">
        <f t="shared" si="2"/>
        <v>0.85777023063143754</v>
      </c>
    </row>
    <row r="14" spans="2:13" x14ac:dyDescent="0.25">
      <c r="B14" s="115" t="s">
        <v>30</v>
      </c>
      <c r="C14" s="114"/>
      <c r="D14" s="114"/>
      <c r="E14" s="114"/>
      <c r="F14" s="114"/>
      <c r="G14" s="53">
        <v>14915.21</v>
      </c>
      <c r="H14" s="57">
        <v>21000</v>
      </c>
      <c r="I14" s="57">
        <v>28000</v>
      </c>
      <c r="J14" s="57">
        <v>42327.39</v>
      </c>
      <c r="K14" s="70">
        <f t="shared" si="1"/>
        <v>2.8378675191298011</v>
      </c>
      <c r="L14" s="70">
        <f t="shared" si="2"/>
        <v>1.5116924999999999</v>
      </c>
    </row>
    <row r="15" spans="2:13" x14ac:dyDescent="0.25">
      <c r="B15" s="18" t="s">
        <v>1</v>
      </c>
      <c r="C15" s="43"/>
      <c r="D15" s="43"/>
      <c r="E15" s="43"/>
      <c r="F15" s="43"/>
      <c r="G15" s="56">
        <f>G13+G14</f>
        <v>613717.63</v>
      </c>
      <c r="H15" s="56">
        <f t="shared" ref="H15:J15" si="3">H13+H14</f>
        <v>873400</v>
      </c>
      <c r="I15" s="56">
        <f t="shared" si="3"/>
        <v>921200</v>
      </c>
      <c r="J15" s="56">
        <f t="shared" si="3"/>
        <v>808487.76</v>
      </c>
      <c r="K15" s="70">
        <f t="shared" si="1"/>
        <v>1.3173611453853786</v>
      </c>
      <c r="L15" s="70">
        <f t="shared" si="2"/>
        <v>0.8776462874511507</v>
      </c>
    </row>
    <row r="16" spans="2:13" x14ac:dyDescent="0.25">
      <c r="B16" s="120" t="s">
        <v>2</v>
      </c>
      <c r="C16" s="110"/>
      <c r="D16" s="110"/>
      <c r="E16" s="110"/>
      <c r="F16" s="110"/>
      <c r="G16" s="58">
        <f>G12-G15</f>
        <v>-10673.219999999972</v>
      </c>
      <c r="H16" s="58">
        <f t="shared" ref="H16:J16" si="4">H12-H15</f>
        <v>0</v>
      </c>
      <c r="I16" s="58">
        <f t="shared" si="4"/>
        <v>0</v>
      </c>
      <c r="J16" s="58">
        <f t="shared" si="4"/>
        <v>-20675.229999999981</v>
      </c>
      <c r="K16" s="70">
        <f t="shared" si="1"/>
        <v>1.9371126988856255</v>
      </c>
      <c r="L16" s="70">
        <v>0</v>
      </c>
    </row>
    <row r="17" spans="1:49" ht="18" x14ac:dyDescent="0.2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"/>
    </row>
    <row r="18" spans="1:49" ht="18" customHeight="1" x14ac:dyDescent="0.25">
      <c r="B18" s="128" t="s">
        <v>62</v>
      </c>
      <c r="C18" s="128"/>
      <c r="D18" s="128"/>
      <c r="E18" s="128"/>
      <c r="F18" s="128"/>
      <c r="G18" s="44"/>
      <c r="H18" s="45"/>
      <c r="I18" s="45"/>
      <c r="J18" s="45"/>
      <c r="K18" s="46"/>
      <c r="L18" s="46"/>
      <c r="M18" s="1"/>
    </row>
    <row r="19" spans="1:49" ht="25.5" x14ac:dyDescent="0.25">
      <c r="B19" s="116" t="s">
        <v>7</v>
      </c>
      <c r="C19" s="116"/>
      <c r="D19" s="116"/>
      <c r="E19" s="116"/>
      <c r="F19" s="116"/>
      <c r="G19" s="26" t="s">
        <v>66</v>
      </c>
      <c r="H19" s="2" t="s">
        <v>119</v>
      </c>
      <c r="I19" s="2" t="s">
        <v>120</v>
      </c>
      <c r="J19" s="2" t="s">
        <v>121</v>
      </c>
      <c r="K19" s="2" t="s">
        <v>26</v>
      </c>
      <c r="L19" s="2" t="s">
        <v>55</v>
      </c>
    </row>
    <row r="20" spans="1:49" x14ac:dyDescent="0.25">
      <c r="B20" s="129">
        <v>1</v>
      </c>
      <c r="C20" s="130"/>
      <c r="D20" s="130"/>
      <c r="E20" s="130"/>
      <c r="F20" s="130"/>
      <c r="G20" s="32">
        <v>2</v>
      </c>
      <c r="H20" s="30">
        <v>3</v>
      </c>
      <c r="I20" s="30">
        <v>4</v>
      </c>
      <c r="J20" s="30">
        <v>5</v>
      </c>
      <c r="K20" s="30" t="s">
        <v>39</v>
      </c>
      <c r="L20" s="30" t="s">
        <v>40</v>
      </c>
    </row>
    <row r="21" spans="1:49" ht="15.75" customHeight="1" x14ac:dyDescent="0.25">
      <c r="B21" s="112" t="s">
        <v>31</v>
      </c>
      <c r="C21" s="131"/>
      <c r="D21" s="131"/>
      <c r="E21" s="131"/>
      <c r="F21" s="131"/>
      <c r="G21" s="59"/>
      <c r="H21" s="17"/>
      <c r="I21" s="17"/>
      <c r="J21" s="54"/>
      <c r="K21" s="17"/>
      <c r="L21" s="17"/>
    </row>
    <row r="22" spans="1:49" x14ac:dyDescent="0.25">
      <c r="B22" s="112" t="s">
        <v>32</v>
      </c>
      <c r="C22" s="113"/>
      <c r="D22" s="113"/>
      <c r="E22" s="113"/>
      <c r="F22" s="113"/>
      <c r="G22" s="55"/>
      <c r="H22" s="17"/>
      <c r="I22" s="17"/>
      <c r="J22" s="54"/>
      <c r="K22" s="17"/>
      <c r="L22" s="17"/>
    </row>
    <row r="23" spans="1:49" ht="15" customHeight="1" x14ac:dyDescent="0.25">
      <c r="B23" s="125" t="s">
        <v>56</v>
      </c>
      <c r="C23" s="126"/>
      <c r="D23" s="126"/>
      <c r="E23" s="126"/>
      <c r="F23" s="127"/>
      <c r="G23" s="60"/>
      <c r="H23" s="33"/>
      <c r="I23" s="33"/>
      <c r="J23" s="61"/>
      <c r="K23" s="33"/>
      <c r="L23" s="33"/>
    </row>
    <row r="24" spans="1:49" s="34" customFormat="1" ht="15" customHeight="1" x14ac:dyDescent="0.25">
      <c r="A24"/>
      <c r="B24" s="112" t="s">
        <v>17</v>
      </c>
      <c r="C24" s="113"/>
      <c r="D24" s="113"/>
      <c r="E24" s="113"/>
      <c r="F24" s="113"/>
      <c r="G24" s="55">
        <v>-33756.910000000003</v>
      </c>
      <c r="H24" s="64"/>
      <c r="I24" s="64"/>
      <c r="J24" s="57">
        <v>-44430.13</v>
      </c>
      <c r="K24" s="70">
        <f>J24/G24</f>
        <v>1.3161788208695639</v>
      </c>
      <c r="L24" s="7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4" customFormat="1" ht="15" customHeight="1" x14ac:dyDescent="0.25">
      <c r="A25"/>
      <c r="B25" s="112" t="s">
        <v>61</v>
      </c>
      <c r="C25" s="113"/>
      <c r="D25" s="113"/>
      <c r="E25" s="113"/>
      <c r="F25" s="113"/>
      <c r="G25" s="55">
        <v>-10673.22</v>
      </c>
      <c r="H25" s="64"/>
      <c r="I25" s="64"/>
      <c r="J25" s="57">
        <v>-20675.25</v>
      </c>
      <c r="K25" s="70">
        <f t="shared" ref="K25:K27" si="5">J25/G25</f>
        <v>1.9371145727343764</v>
      </c>
      <c r="L25" s="7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2" customFormat="1" x14ac:dyDescent="0.25">
      <c r="A26" s="40"/>
      <c r="B26" s="125" t="s">
        <v>63</v>
      </c>
      <c r="C26" s="126"/>
      <c r="D26" s="126"/>
      <c r="E26" s="126"/>
      <c r="F26" s="127"/>
      <c r="G26" s="65"/>
      <c r="H26" s="66"/>
      <c r="I26" s="66"/>
      <c r="J26" s="67"/>
      <c r="K26" s="70">
        <v>0</v>
      </c>
      <c r="L26" s="41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</row>
    <row r="27" spans="1:49" x14ac:dyDescent="0.25">
      <c r="B27" s="119" t="s">
        <v>64</v>
      </c>
      <c r="C27" s="119"/>
      <c r="D27" s="119"/>
      <c r="E27" s="119"/>
      <c r="F27" s="119"/>
      <c r="G27" s="62">
        <f>G24+G25</f>
        <v>-44430.130000000005</v>
      </c>
      <c r="H27" s="63"/>
      <c r="I27" s="63"/>
      <c r="J27" s="62">
        <f>J24+J25</f>
        <v>-65105.38</v>
      </c>
      <c r="K27" s="70">
        <f t="shared" si="5"/>
        <v>1.4653430003468364</v>
      </c>
      <c r="L27" s="70"/>
    </row>
    <row r="29" spans="1:49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49" x14ac:dyDescent="0.25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49" ht="15" customHeight="1" x14ac:dyDescent="0.25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49" ht="15" customHeight="1" x14ac:dyDescent="0.25"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</row>
    <row r="33" spans="2:12" ht="15" customHeight="1" x14ac:dyDescent="0.2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</row>
    <row r="34" spans="2:12" ht="36.75" customHeight="1" x14ac:dyDescent="0.2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2:12" ht="15" customHeight="1" x14ac:dyDescent="0.25"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</row>
    <row r="36" spans="2:12" x14ac:dyDescent="0.25"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1"/>
  <sheetViews>
    <sheetView topLeftCell="A9" zoomScale="90" zoomScaleNormal="90" workbookViewId="0">
      <selection activeCell="K28" sqref="K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60.5703125" bestFit="1" customWidth="1"/>
    <col min="7" max="10" width="25.28515625" customWidth="1"/>
    <col min="11" max="12" width="15.7109375" customWidth="1"/>
  </cols>
  <sheetData>
    <row r="1" spans="2:12" ht="18" x14ac:dyDescent="0.25"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2" ht="15.75" customHeight="1" x14ac:dyDescent="0.25">
      <c r="B2" s="106" t="s">
        <v>11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2" ht="18" x14ac:dyDescent="0.25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12" ht="15.75" customHeight="1" x14ac:dyDescent="0.25">
      <c r="B4" s="106" t="s">
        <v>59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2" ht="18" x14ac:dyDescent="0.25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2:12" ht="15.75" customHeight="1" x14ac:dyDescent="0.25">
      <c r="B6" s="106" t="s">
        <v>41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2:12" ht="18" x14ac:dyDescent="0.25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2:12" ht="45" customHeight="1" x14ac:dyDescent="0.25">
      <c r="B8" s="135" t="s">
        <v>7</v>
      </c>
      <c r="C8" s="136"/>
      <c r="D8" s="136"/>
      <c r="E8" s="136"/>
      <c r="F8" s="137"/>
      <c r="G8" s="33" t="s">
        <v>123</v>
      </c>
      <c r="H8" s="33" t="s">
        <v>119</v>
      </c>
      <c r="I8" s="33" t="s">
        <v>120</v>
      </c>
      <c r="J8" s="33" t="s">
        <v>121</v>
      </c>
      <c r="K8" s="33" t="s">
        <v>26</v>
      </c>
      <c r="L8" s="33" t="s">
        <v>55</v>
      </c>
    </row>
    <row r="9" spans="2:12" x14ac:dyDescent="0.25">
      <c r="B9" s="132">
        <v>1</v>
      </c>
      <c r="C9" s="133"/>
      <c r="D9" s="133"/>
      <c r="E9" s="133"/>
      <c r="F9" s="134"/>
      <c r="G9" s="35">
        <v>2</v>
      </c>
      <c r="H9" s="35">
        <v>3</v>
      </c>
      <c r="I9" s="35">
        <v>4</v>
      </c>
      <c r="J9" s="35">
        <v>5</v>
      </c>
      <c r="K9" s="35" t="s">
        <v>39</v>
      </c>
      <c r="L9" s="35" t="s">
        <v>40</v>
      </c>
    </row>
    <row r="10" spans="2:12" x14ac:dyDescent="0.25">
      <c r="B10" s="7"/>
      <c r="C10" s="7"/>
      <c r="D10" s="7"/>
      <c r="E10" s="7"/>
      <c r="F10" s="7" t="s">
        <v>67</v>
      </c>
      <c r="G10" s="69" t="s">
        <v>128</v>
      </c>
      <c r="H10" s="72">
        <v>873400</v>
      </c>
      <c r="I10" s="72">
        <v>921200</v>
      </c>
      <c r="J10" s="69">
        <v>787812.53</v>
      </c>
      <c r="K10" s="71">
        <v>1.3064</v>
      </c>
      <c r="L10" s="71">
        <f>J10/I10</f>
        <v>0.85520248588797221</v>
      </c>
    </row>
    <row r="11" spans="2:12" x14ac:dyDescent="0.25">
      <c r="B11" s="7">
        <v>6</v>
      </c>
      <c r="C11" s="7"/>
      <c r="D11" s="7"/>
      <c r="E11" s="7"/>
      <c r="F11" s="7" t="s">
        <v>3</v>
      </c>
      <c r="G11" s="69" t="s">
        <v>128</v>
      </c>
      <c r="H11" s="72">
        <v>873400</v>
      </c>
      <c r="I11" s="72">
        <v>921200</v>
      </c>
      <c r="J11" s="69">
        <v>787812.53</v>
      </c>
      <c r="K11" s="71">
        <v>1.3064</v>
      </c>
      <c r="L11" s="71">
        <f t="shared" ref="L11:L28" si="0">J11/I11</f>
        <v>0.85520248588797221</v>
      </c>
    </row>
    <row r="12" spans="2:12" x14ac:dyDescent="0.25">
      <c r="B12" s="7"/>
      <c r="C12" s="11">
        <v>63</v>
      </c>
      <c r="D12" s="11"/>
      <c r="E12" s="11"/>
      <c r="F12" s="11" t="s">
        <v>15</v>
      </c>
      <c r="G12" s="68">
        <v>17435.84</v>
      </c>
      <c r="H12" s="73">
        <v>35300</v>
      </c>
      <c r="I12" s="73">
        <v>40800</v>
      </c>
      <c r="J12" s="68">
        <v>22610.6</v>
      </c>
      <c r="K12" s="71">
        <f t="shared" ref="K12:K28" si="1">J12/G12</f>
        <v>1.2967886835391926</v>
      </c>
      <c r="L12" s="71">
        <f t="shared" si="0"/>
        <v>0.55418137254901956</v>
      </c>
    </row>
    <row r="13" spans="2:12" x14ac:dyDescent="0.25">
      <c r="B13" s="8"/>
      <c r="C13" s="8"/>
      <c r="D13" s="8"/>
      <c r="E13" s="8">
        <v>6361</v>
      </c>
      <c r="F13" s="8" t="s">
        <v>68</v>
      </c>
      <c r="G13" s="68">
        <v>17435.84</v>
      </c>
      <c r="H13" s="73">
        <v>35300</v>
      </c>
      <c r="I13" s="73">
        <v>40800</v>
      </c>
      <c r="J13" s="68">
        <v>22610.6</v>
      </c>
      <c r="K13" s="71">
        <f t="shared" si="1"/>
        <v>1.2967886835391926</v>
      </c>
      <c r="L13" s="71">
        <f t="shared" si="0"/>
        <v>0.55418137254901956</v>
      </c>
    </row>
    <row r="14" spans="2:12" x14ac:dyDescent="0.25">
      <c r="B14" s="8"/>
      <c r="C14" s="8">
        <v>64</v>
      </c>
      <c r="D14" s="8"/>
      <c r="E14" s="8"/>
      <c r="F14" s="8" t="s">
        <v>69</v>
      </c>
      <c r="G14" s="68">
        <v>0.03</v>
      </c>
      <c r="H14" s="73">
        <v>100</v>
      </c>
      <c r="I14" s="73">
        <v>100</v>
      </c>
      <c r="J14" s="68">
        <v>0.16</v>
      </c>
      <c r="K14" s="71">
        <f t="shared" si="1"/>
        <v>5.3333333333333339</v>
      </c>
      <c r="L14" s="71">
        <f t="shared" si="0"/>
        <v>1.6000000000000001E-3</v>
      </c>
    </row>
    <row r="15" spans="2:12" x14ac:dyDescent="0.25">
      <c r="B15" s="8"/>
      <c r="C15" s="8"/>
      <c r="D15" s="9"/>
      <c r="E15" s="8">
        <v>6413</v>
      </c>
      <c r="F15" s="8" t="s">
        <v>70</v>
      </c>
      <c r="G15" s="68">
        <v>0.03</v>
      </c>
      <c r="H15" s="73">
        <v>100</v>
      </c>
      <c r="I15" s="73">
        <v>100</v>
      </c>
      <c r="J15" s="68">
        <v>0.16</v>
      </c>
      <c r="K15" s="71">
        <f t="shared" si="1"/>
        <v>5.3333333333333339</v>
      </c>
      <c r="L15" s="71">
        <f t="shared" si="0"/>
        <v>1.6000000000000001E-3</v>
      </c>
    </row>
    <row r="16" spans="2:12" ht="25.5" x14ac:dyDescent="0.25">
      <c r="B16" s="8"/>
      <c r="C16" s="8">
        <v>65</v>
      </c>
      <c r="D16" s="9"/>
      <c r="E16" s="8"/>
      <c r="F16" s="11" t="s">
        <v>71</v>
      </c>
      <c r="G16" s="68">
        <v>0</v>
      </c>
      <c r="H16" s="73">
        <v>0</v>
      </c>
      <c r="I16" s="73">
        <v>0</v>
      </c>
      <c r="J16" s="68">
        <v>0</v>
      </c>
      <c r="K16" s="71">
        <v>0</v>
      </c>
      <c r="L16" s="71">
        <v>0</v>
      </c>
    </row>
    <row r="17" spans="2:12" x14ac:dyDescent="0.25">
      <c r="B17" s="8"/>
      <c r="C17" s="16"/>
      <c r="D17" s="9"/>
      <c r="E17" s="8">
        <v>6526</v>
      </c>
      <c r="F17" s="11" t="s">
        <v>72</v>
      </c>
      <c r="G17" s="68">
        <v>158.36000000000001</v>
      </c>
      <c r="H17" s="73">
        <v>0</v>
      </c>
      <c r="I17" s="73">
        <v>0</v>
      </c>
      <c r="J17" s="68">
        <v>0</v>
      </c>
      <c r="K17" s="71">
        <f t="shared" si="1"/>
        <v>0</v>
      </c>
      <c r="L17" s="71">
        <v>0</v>
      </c>
    </row>
    <row r="18" spans="2:12" ht="25.5" x14ac:dyDescent="0.25">
      <c r="B18" s="8"/>
      <c r="C18" s="16">
        <v>66</v>
      </c>
      <c r="D18" s="9"/>
      <c r="E18" s="8"/>
      <c r="F18" s="11" t="s">
        <v>73</v>
      </c>
      <c r="G18" s="68">
        <v>17361.16</v>
      </c>
      <c r="H18" s="73">
        <v>14900</v>
      </c>
      <c r="I18" s="73">
        <v>14900</v>
      </c>
      <c r="J18" s="68">
        <v>36378.89</v>
      </c>
      <c r="K18" s="71">
        <f t="shared" si="1"/>
        <v>2.095418163302452</v>
      </c>
      <c r="L18" s="71">
        <f t="shared" si="0"/>
        <v>2.4415362416107382</v>
      </c>
    </row>
    <row r="19" spans="2:12" x14ac:dyDescent="0.25">
      <c r="B19" s="8"/>
      <c r="C19" s="8"/>
      <c r="D19" s="9">
        <v>661</v>
      </c>
      <c r="E19" s="8"/>
      <c r="F19" s="11" t="s">
        <v>33</v>
      </c>
      <c r="G19" s="68">
        <v>15077.16</v>
      </c>
      <c r="H19" s="73">
        <v>14900</v>
      </c>
      <c r="I19" s="73">
        <v>14900</v>
      </c>
      <c r="J19" s="68">
        <v>20018.89</v>
      </c>
      <c r="K19" s="71">
        <f t="shared" si="1"/>
        <v>1.3277626555664328</v>
      </c>
      <c r="L19" s="71">
        <f t="shared" si="0"/>
        <v>1.3435496644295302</v>
      </c>
    </row>
    <row r="20" spans="2:12" x14ac:dyDescent="0.25">
      <c r="B20" s="16"/>
      <c r="C20" s="8"/>
      <c r="D20" s="9"/>
      <c r="E20" s="8">
        <v>6614</v>
      </c>
      <c r="F20" s="11" t="s">
        <v>34</v>
      </c>
      <c r="G20" s="68">
        <v>1120.96</v>
      </c>
      <c r="H20" s="74">
        <v>400</v>
      </c>
      <c r="I20" s="74">
        <v>400</v>
      </c>
      <c r="J20" s="68">
        <v>1127.55</v>
      </c>
      <c r="K20" s="71">
        <f t="shared" si="1"/>
        <v>1.0058788895232658</v>
      </c>
      <c r="L20" s="71">
        <f t="shared" si="0"/>
        <v>2.8188749999999998</v>
      </c>
    </row>
    <row r="21" spans="2:12" ht="15" customHeight="1" x14ac:dyDescent="0.25">
      <c r="B21" s="8"/>
      <c r="C21" s="8"/>
      <c r="D21" s="9"/>
      <c r="E21" s="8">
        <v>6615</v>
      </c>
      <c r="F21" s="22" t="s">
        <v>74</v>
      </c>
      <c r="G21" s="68">
        <v>13956.2</v>
      </c>
      <c r="H21" s="73">
        <v>14500</v>
      </c>
      <c r="I21" s="73">
        <v>14500</v>
      </c>
      <c r="J21" s="68">
        <v>18891.34</v>
      </c>
      <c r="K21" s="71">
        <f t="shared" si="1"/>
        <v>1.3536163138963329</v>
      </c>
      <c r="L21" s="71">
        <f t="shared" si="0"/>
        <v>1.3028510344827586</v>
      </c>
    </row>
    <row r="22" spans="2:12" ht="15" customHeight="1" x14ac:dyDescent="0.25">
      <c r="B22" s="8"/>
      <c r="C22" s="8"/>
      <c r="D22" s="9">
        <v>663</v>
      </c>
      <c r="E22" s="8"/>
      <c r="F22" s="11" t="s">
        <v>127</v>
      </c>
      <c r="G22" s="68">
        <v>2284</v>
      </c>
      <c r="H22" s="73">
        <v>0</v>
      </c>
      <c r="I22" s="73">
        <v>0</v>
      </c>
      <c r="J22" s="68">
        <v>16360</v>
      </c>
      <c r="K22" s="71">
        <f t="shared" si="1"/>
        <v>7.1628721541155871</v>
      </c>
      <c r="L22" s="71">
        <v>0</v>
      </c>
    </row>
    <row r="23" spans="2:12" ht="15" customHeight="1" x14ac:dyDescent="0.25">
      <c r="B23" s="8"/>
      <c r="C23" s="8"/>
      <c r="D23" s="9"/>
      <c r="E23" s="8">
        <v>6631</v>
      </c>
      <c r="F23" s="11" t="s">
        <v>125</v>
      </c>
      <c r="G23" s="68">
        <v>0</v>
      </c>
      <c r="H23" s="73">
        <v>0</v>
      </c>
      <c r="I23" s="73">
        <v>0</v>
      </c>
      <c r="J23" s="68">
        <v>1000</v>
      </c>
      <c r="K23" s="71">
        <v>0</v>
      </c>
      <c r="L23" s="71">
        <v>0</v>
      </c>
    </row>
    <row r="24" spans="2:12" ht="15" customHeight="1" x14ac:dyDescent="0.25">
      <c r="B24" s="8"/>
      <c r="C24" s="8"/>
      <c r="D24" s="9"/>
      <c r="E24" s="8">
        <v>6632</v>
      </c>
      <c r="F24" s="22" t="s">
        <v>126</v>
      </c>
      <c r="G24" s="68">
        <v>2284</v>
      </c>
      <c r="H24" s="73">
        <v>0</v>
      </c>
      <c r="I24" s="73">
        <v>0</v>
      </c>
      <c r="J24" s="68">
        <v>15360</v>
      </c>
      <c r="K24" s="71">
        <f t="shared" si="1"/>
        <v>6.7250437828371279</v>
      </c>
      <c r="L24" s="71">
        <v>0</v>
      </c>
    </row>
    <row r="25" spans="2:12" x14ac:dyDescent="0.25">
      <c r="B25" s="8"/>
      <c r="C25" s="8">
        <v>67</v>
      </c>
      <c r="D25" s="8"/>
      <c r="E25" s="8"/>
      <c r="F25" s="22" t="s">
        <v>75</v>
      </c>
      <c r="G25" s="68">
        <v>568089.02</v>
      </c>
      <c r="H25" s="73">
        <v>823100</v>
      </c>
      <c r="I25" s="73">
        <v>865400</v>
      </c>
      <c r="J25" s="68">
        <v>728822.88</v>
      </c>
      <c r="K25" s="71">
        <f t="shared" si="1"/>
        <v>1.2829378043603095</v>
      </c>
      <c r="L25" s="71">
        <f t="shared" si="0"/>
        <v>0.84218035590478391</v>
      </c>
    </row>
    <row r="26" spans="2:12" ht="25.5" x14ac:dyDescent="0.25">
      <c r="B26" s="8"/>
      <c r="C26" s="8"/>
      <c r="D26" s="8">
        <v>671</v>
      </c>
      <c r="E26" s="8"/>
      <c r="F26" s="22" t="s">
        <v>76</v>
      </c>
      <c r="G26" s="68">
        <v>568089.02</v>
      </c>
      <c r="H26" s="73">
        <v>823100</v>
      </c>
      <c r="I26" s="73">
        <v>865400</v>
      </c>
      <c r="J26" s="68">
        <v>728822.88</v>
      </c>
      <c r="K26" s="71">
        <f t="shared" si="1"/>
        <v>1.2829378043603095</v>
      </c>
      <c r="L26" s="71">
        <f t="shared" si="0"/>
        <v>0.84218035590478391</v>
      </c>
    </row>
    <row r="27" spans="2:12" x14ac:dyDescent="0.25">
      <c r="B27" s="8"/>
      <c r="C27" s="8"/>
      <c r="D27" s="8"/>
      <c r="E27" s="8">
        <v>6711</v>
      </c>
      <c r="F27" s="22" t="s">
        <v>77</v>
      </c>
      <c r="G27" s="68">
        <v>551127.6</v>
      </c>
      <c r="H27" s="73">
        <v>804100</v>
      </c>
      <c r="I27" s="73">
        <v>839400</v>
      </c>
      <c r="J27" s="68">
        <v>719758.66</v>
      </c>
      <c r="K27" s="71">
        <f t="shared" si="1"/>
        <v>1.3059746236624696</v>
      </c>
      <c r="L27" s="71">
        <f t="shared" si="0"/>
        <v>0.85746802477960449</v>
      </c>
    </row>
    <row r="28" spans="2:12" ht="25.5" x14ac:dyDescent="0.25">
      <c r="B28" s="8"/>
      <c r="C28" s="8"/>
      <c r="D28" s="8"/>
      <c r="E28" s="8">
        <v>6712</v>
      </c>
      <c r="F28" s="22" t="s">
        <v>78</v>
      </c>
      <c r="G28" s="68">
        <v>16961.419999999998</v>
      </c>
      <c r="H28" s="73">
        <v>19000</v>
      </c>
      <c r="I28" s="73">
        <v>26000</v>
      </c>
      <c r="J28" s="68">
        <v>9064.2199999999993</v>
      </c>
      <c r="K28" s="71">
        <f t="shared" si="1"/>
        <v>0.53440219038264491</v>
      </c>
      <c r="L28" s="71">
        <f t="shared" si="0"/>
        <v>0.34862384615384612</v>
      </c>
    </row>
    <row r="29" spans="2:12" x14ac:dyDescent="0.25">
      <c r="B29" s="49"/>
      <c r="C29" s="49"/>
      <c r="D29" s="49"/>
      <c r="E29" s="49"/>
      <c r="F29" s="50"/>
      <c r="G29" s="51"/>
      <c r="H29" s="51"/>
      <c r="I29" s="51"/>
    </row>
    <row r="30" spans="2:12" ht="18" x14ac:dyDescent="0.25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2:12" ht="36.75" customHeight="1" x14ac:dyDescent="0.25">
      <c r="B31" s="135" t="s">
        <v>7</v>
      </c>
      <c r="C31" s="136"/>
      <c r="D31" s="136"/>
      <c r="E31" s="136"/>
      <c r="F31" s="137"/>
      <c r="G31" s="33" t="s">
        <v>136</v>
      </c>
      <c r="H31" s="33" t="s">
        <v>119</v>
      </c>
      <c r="I31" s="33" t="s">
        <v>120</v>
      </c>
      <c r="J31" s="33" t="s">
        <v>121</v>
      </c>
      <c r="K31" s="33" t="s">
        <v>26</v>
      </c>
      <c r="L31" s="33" t="s">
        <v>55</v>
      </c>
    </row>
    <row r="32" spans="2:12" x14ac:dyDescent="0.25">
      <c r="B32" s="132">
        <v>1</v>
      </c>
      <c r="C32" s="133"/>
      <c r="D32" s="133"/>
      <c r="E32" s="133"/>
      <c r="F32" s="134"/>
      <c r="G32" s="35">
        <v>2</v>
      </c>
      <c r="H32" s="35">
        <v>3</v>
      </c>
      <c r="I32" s="35">
        <v>4</v>
      </c>
      <c r="J32" s="35">
        <v>5</v>
      </c>
      <c r="K32" s="35" t="s">
        <v>39</v>
      </c>
      <c r="L32" s="35" t="s">
        <v>40</v>
      </c>
    </row>
    <row r="33" spans="2:12" x14ac:dyDescent="0.25">
      <c r="B33" s="7"/>
      <c r="C33" s="7"/>
      <c r="D33" s="7"/>
      <c r="E33" s="7"/>
      <c r="F33" s="7" t="s">
        <v>79</v>
      </c>
      <c r="G33" s="69">
        <v>613717.63</v>
      </c>
      <c r="H33" s="69">
        <v>873400</v>
      </c>
      <c r="I33" s="69">
        <v>921200</v>
      </c>
      <c r="J33" s="69">
        <f>766160.37+42327.39</f>
        <v>808487.76</v>
      </c>
      <c r="K33" s="71">
        <f>J33/G33</f>
        <v>1.3173611453853786</v>
      </c>
      <c r="L33" s="71">
        <f>J33/I33</f>
        <v>0.8776462874511507</v>
      </c>
    </row>
    <row r="34" spans="2:12" x14ac:dyDescent="0.25">
      <c r="B34" s="7">
        <v>3</v>
      </c>
      <c r="C34" s="7"/>
      <c r="D34" s="7"/>
      <c r="E34" s="7"/>
      <c r="F34" s="7" t="s">
        <v>4</v>
      </c>
      <c r="G34" s="69">
        <v>598802.42000000004</v>
      </c>
      <c r="H34" s="69">
        <v>852400</v>
      </c>
      <c r="I34" s="69">
        <v>893200</v>
      </c>
      <c r="J34" s="69">
        <v>563331.15</v>
      </c>
      <c r="K34" s="71">
        <f t="shared" ref="K34:K81" si="2">J34/G34</f>
        <v>0.94076298155241256</v>
      </c>
      <c r="L34" s="71">
        <f t="shared" ref="L34:L81" si="3">J34/I34</f>
        <v>0.63068870353784146</v>
      </c>
    </row>
    <row r="35" spans="2:12" x14ac:dyDescent="0.25">
      <c r="B35" s="7"/>
      <c r="C35" s="11">
        <v>31</v>
      </c>
      <c r="D35" s="11"/>
      <c r="E35" s="11"/>
      <c r="F35" s="11" t="s">
        <v>5</v>
      </c>
      <c r="G35" s="68">
        <v>414809.92</v>
      </c>
      <c r="H35" s="68">
        <v>559400</v>
      </c>
      <c r="I35" s="68">
        <v>581900</v>
      </c>
      <c r="J35" s="68">
        <v>456746.04</v>
      </c>
      <c r="K35" s="71">
        <f t="shared" si="2"/>
        <v>1.1010971965183476</v>
      </c>
      <c r="L35" s="71">
        <f t="shared" si="3"/>
        <v>0.78492187661110158</v>
      </c>
    </row>
    <row r="36" spans="2:12" x14ac:dyDescent="0.25">
      <c r="B36" s="8"/>
      <c r="C36" s="8"/>
      <c r="D36" s="8">
        <v>311</v>
      </c>
      <c r="E36" s="8"/>
      <c r="F36" s="8" t="s">
        <v>35</v>
      </c>
      <c r="G36" s="68">
        <v>334212.2</v>
      </c>
      <c r="H36" s="68">
        <v>457000</v>
      </c>
      <c r="I36" s="68">
        <v>470000</v>
      </c>
      <c r="J36" s="68">
        <v>456746.04</v>
      </c>
      <c r="K36" s="71">
        <f t="shared" si="2"/>
        <v>1.3666348505530317</v>
      </c>
      <c r="L36" s="71">
        <f t="shared" si="3"/>
        <v>0.97180008510638294</v>
      </c>
    </row>
    <row r="37" spans="2:12" x14ac:dyDescent="0.25">
      <c r="B37" s="8"/>
      <c r="C37" s="8"/>
      <c r="D37" s="8"/>
      <c r="E37" s="8">
        <v>3111</v>
      </c>
      <c r="F37" s="8" t="s">
        <v>36</v>
      </c>
      <c r="G37" s="68">
        <v>334212.2</v>
      </c>
      <c r="H37" s="68">
        <v>27100</v>
      </c>
      <c r="I37" s="68">
        <v>34400</v>
      </c>
      <c r="J37" s="68">
        <v>31222</v>
      </c>
      <c r="K37" s="71">
        <f t="shared" si="2"/>
        <v>9.3419689646278614E-2</v>
      </c>
      <c r="L37" s="71">
        <f t="shared" si="3"/>
        <v>0.9076162790697675</v>
      </c>
    </row>
    <row r="38" spans="2:12" x14ac:dyDescent="0.25">
      <c r="B38" s="8"/>
      <c r="C38" s="8"/>
      <c r="D38" s="9">
        <v>312</v>
      </c>
      <c r="E38" s="9"/>
      <c r="F38" s="8" t="s">
        <v>80</v>
      </c>
      <c r="G38" s="68">
        <v>25441.439999999999</v>
      </c>
      <c r="H38" s="68">
        <v>27100</v>
      </c>
      <c r="I38" s="68">
        <v>34400</v>
      </c>
      <c r="J38" s="68">
        <v>31222</v>
      </c>
      <c r="K38" s="71">
        <f t="shared" si="2"/>
        <v>1.2272104094736775</v>
      </c>
      <c r="L38" s="71">
        <f t="shared" si="3"/>
        <v>0.9076162790697675</v>
      </c>
    </row>
    <row r="39" spans="2:12" x14ac:dyDescent="0.25">
      <c r="B39" s="8"/>
      <c r="C39" s="8"/>
      <c r="D39" s="8"/>
      <c r="E39" s="8">
        <v>3121</v>
      </c>
      <c r="F39" s="8" t="s">
        <v>80</v>
      </c>
      <c r="G39" s="68">
        <v>25441.439999999999</v>
      </c>
      <c r="H39" s="68">
        <v>75300</v>
      </c>
      <c r="I39" s="68">
        <v>77500</v>
      </c>
      <c r="J39" s="68">
        <v>75363.11</v>
      </c>
      <c r="K39" s="71">
        <f t="shared" si="2"/>
        <v>2.9622187266129592</v>
      </c>
      <c r="L39" s="71">
        <f t="shared" si="3"/>
        <v>0.97242722580645158</v>
      </c>
    </row>
    <row r="40" spans="2:12" x14ac:dyDescent="0.25">
      <c r="B40" s="8"/>
      <c r="C40" s="16"/>
      <c r="D40" s="8">
        <v>313</v>
      </c>
      <c r="E40" s="8"/>
      <c r="F40" s="22" t="s">
        <v>81</v>
      </c>
      <c r="G40" s="68">
        <v>55156.28</v>
      </c>
      <c r="H40" s="68">
        <v>75300</v>
      </c>
      <c r="I40" s="68">
        <v>77500</v>
      </c>
      <c r="J40" s="68">
        <v>75363.11</v>
      </c>
      <c r="K40" s="71">
        <f t="shared" si="2"/>
        <v>1.3663559253814797</v>
      </c>
      <c r="L40" s="71">
        <f t="shared" si="3"/>
        <v>0.97242722580645158</v>
      </c>
    </row>
    <row r="41" spans="2:12" x14ac:dyDescent="0.25">
      <c r="B41" s="8"/>
      <c r="C41" s="16"/>
      <c r="D41" s="9"/>
      <c r="E41" s="9">
        <v>3132</v>
      </c>
      <c r="F41" s="9" t="s">
        <v>82</v>
      </c>
      <c r="G41" s="68">
        <v>55156.28</v>
      </c>
      <c r="H41" s="68">
        <v>291800</v>
      </c>
      <c r="I41" s="68">
        <v>310100</v>
      </c>
      <c r="J41" s="68">
        <v>201646.12</v>
      </c>
      <c r="K41" s="71">
        <f t="shared" si="2"/>
        <v>3.6559050030205085</v>
      </c>
      <c r="L41" s="71">
        <f t="shared" si="3"/>
        <v>0.65026159303450504</v>
      </c>
    </row>
    <row r="42" spans="2:12" x14ac:dyDescent="0.25">
      <c r="B42" s="8"/>
      <c r="C42" s="8">
        <v>32</v>
      </c>
      <c r="D42" s="9"/>
      <c r="E42" s="9"/>
      <c r="F42" s="9" t="s">
        <v>12</v>
      </c>
      <c r="G42" s="68">
        <v>182912.11</v>
      </c>
      <c r="H42" s="68">
        <v>29600</v>
      </c>
      <c r="I42" s="68">
        <v>33900</v>
      </c>
      <c r="J42" s="68">
        <v>18380.169999999998</v>
      </c>
      <c r="K42" s="71">
        <f t="shared" si="2"/>
        <v>0.10048634833418083</v>
      </c>
      <c r="L42" s="71">
        <f t="shared" si="3"/>
        <v>0.54218790560471974</v>
      </c>
    </row>
    <row r="43" spans="2:12" x14ac:dyDescent="0.25">
      <c r="B43" s="10"/>
      <c r="C43" s="10"/>
      <c r="D43" s="10">
        <v>321</v>
      </c>
      <c r="E43" s="10"/>
      <c r="F43" s="14" t="s">
        <v>37</v>
      </c>
      <c r="G43" s="68">
        <v>11651.24</v>
      </c>
      <c r="H43" s="68">
        <v>5000</v>
      </c>
      <c r="I43" s="68">
        <v>9100</v>
      </c>
      <c r="J43" s="68">
        <v>4900.12</v>
      </c>
      <c r="K43" s="71">
        <f t="shared" si="2"/>
        <v>0.42056639464983986</v>
      </c>
      <c r="L43" s="71">
        <f t="shared" si="3"/>
        <v>0.53847472527472529</v>
      </c>
    </row>
    <row r="44" spans="2:12" ht="16.5" customHeight="1" x14ac:dyDescent="0.25">
      <c r="B44" s="11"/>
      <c r="C44" s="11"/>
      <c r="D44" s="11"/>
      <c r="E44" s="11">
        <v>3211</v>
      </c>
      <c r="F44" s="15" t="s">
        <v>38</v>
      </c>
      <c r="G44" s="68">
        <v>3108.39</v>
      </c>
      <c r="H44" s="68">
        <v>10000</v>
      </c>
      <c r="I44" s="68">
        <v>10000</v>
      </c>
      <c r="J44" s="68">
        <v>9194.23</v>
      </c>
      <c r="K44" s="71">
        <f t="shared" si="2"/>
        <v>2.9578752987881187</v>
      </c>
      <c r="L44" s="71">
        <f t="shared" si="3"/>
        <v>0.91942299999999999</v>
      </c>
    </row>
    <row r="45" spans="2:12" x14ac:dyDescent="0.25">
      <c r="B45" s="11"/>
      <c r="C45" s="11"/>
      <c r="D45" s="8"/>
      <c r="E45" s="8">
        <v>3212</v>
      </c>
      <c r="F45" s="8" t="s">
        <v>83</v>
      </c>
      <c r="G45" s="68">
        <v>7600.12</v>
      </c>
      <c r="H45" s="68">
        <v>4000</v>
      </c>
      <c r="I45" s="68">
        <v>4000</v>
      </c>
      <c r="J45" s="68">
        <v>3830</v>
      </c>
      <c r="K45" s="71">
        <f t="shared" si="2"/>
        <v>0.50393941148297661</v>
      </c>
      <c r="L45" s="71">
        <f t="shared" si="3"/>
        <v>0.95750000000000002</v>
      </c>
    </row>
    <row r="46" spans="2:12" x14ac:dyDescent="0.25">
      <c r="B46" s="11"/>
      <c r="C46" s="11"/>
      <c r="D46" s="8"/>
      <c r="E46" s="8">
        <v>3213</v>
      </c>
      <c r="F46" s="8" t="s">
        <v>84</v>
      </c>
      <c r="G46" s="68">
        <v>946.73</v>
      </c>
      <c r="H46" s="68">
        <v>10600</v>
      </c>
      <c r="I46" s="68">
        <v>10800</v>
      </c>
      <c r="J46" s="68">
        <v>455.82</v>
      </c>
      <c r="K46" s="71">
        <f t="shared" si="2"/>
        <v>0.48146778912678373</v>
      </c>
      <c r="L46" s="71">
        <f t="shared" si="3"/>
        <v>4.2205555555555552E-2</v>
      </c>
    </row>
    <row r="47" spans="2:12" x14ac:dyDescent="0.25">
      <c r="B47" s="27"/>
      <c r="C47" s="27"/>
      <c r="D47" s="27"/>
      <c r="E47" s="8">
        <v>3214</v>
      </c>
      <c r="F47" s="8" t="s">
        <v>85</v>
      </c>
      <c r="G47" s="68">
        <v>0</v>
      </c>
      <c r="H47" s="68">
        <v>65700</v>
      </c>
      <c r="I47" s="68">
        <v>66400</v>
      </c>
      <c r="J47" s="68">
        <v>25546.63</v>
      </c>
      <c r="K47" s="71">
        <v>0</v>
      </c>
      <c r="L47" s="71">
        <f t="shared" si="3"/>
        <v>0.38473840361445782</v>
      </c>
    </row>
    <row r="48" spans="2:12" x14ac:dyDescent="0.25">
      <c r="B48" s="27"/>
      <c r="C48" s="27"/>
      <c r="D48" s="27">
        <v>322</v>
      </c>
      <c r="E48" s="27"/>
      <c r="F48" s="27" t="s">
        <v>86</v>
      </c>
      <c r="G48" s="68">
        <v>35391.18</v>
      </c>
      <c r="H48" s="68">
        <v>12500</v>
      </c>
      <c r="I48" s="68">
        <v>12000</v>
      </c>
      <c r="J48" s="68">
        <v>9666.33</v>
      </c>
      <c r="K48" s="71">
        <f t="shared" si="2"/>
        <v>0.27312822008195264</v>
      </c>
      <c r="L48" s="71">
        <f t="shared" si="3"/>
        <v>0.80552749999999995</v>
      </c>
    </row>
    <row r="49" spans="2:12" ht="15" customHeight="1" x14ac:dyDescent="0.25">
      <c r="B49" s="52"/>
      <c r="C49" s="52"/>
      <c r="D49" s="52"/>
      <c r="E49" s="8">
        <v>3221</v>
      </c>
      <c r="F49" s="8" t="s">
        <v>87</v>
      </c>
      <c r="G49" s="68">
        <v>15947.78</v>
      </c>
      <c r="H49" s="68">
        <v>7700</v>
      </c>
      <c r="I49" s="68">
        <v>8900</v>
      </c>
      <c r="J49" s="68">
        <v>4569.5</v>
      </c>
      <c r="K49" s="71">
        <f t="shared" si="2"/>
        <v>0.28652890872585401</v>
      </c>
      <c r="L49" s="71">
        <f t="shared" si="3"/>
        <v>0.5134269662921348</v>
      </c>
    </row>
    <row r="50" spans="2:12" x14ac:dyDescent="0.25">
      <c r="B50" s="52"/>
      <c r="C50" s="52"/>
      <c r="D50" s="52"/>
      <c r="E50" s="8">
        <v>3222</v>
      </c>
      <c r="F50" s="8" t="s">
        <v>88</v>
      </c>
      <c r="G50" s="68">
        <v>6398.55</v>
      </c>
      <c r="H50" s="68">
        <v>35000</v>
      </c>
      <c r="I50" s="68">
        <v>35000</v>
      </c>
      <c r="J50" s="68">
        <v>10438.09</v>
      </c>
      <c r="K50" s="71">
        <f t="shared" si="2"/>
        <v>1.631321158700018</v>
      </c>
      <c r="L50" s="71">
        <f t="shared" si="3"/>
        <v>0.29823114285714286</v>
      </c>
    </row>
    <row r="51" spans="2:12" x14ac:dyDescent="0.25">
      <c r="B51" s="52"/>
      <c r="C51" s="52"/>
      <c r="D51" s="52"/>
      <c r="E51" s="8">
        <v>3223</v>
      </c>
      <c r="F51" s="8" t="s">
        <v>89</v>
      </c>
      <c r="G51" s="68">
        <v>10978.65</v>
      </c>
      <c r="H51" s="68">
        <v>7500</v>
      </c>
      <c r="I51" s="68">
        <v>7500</v>
      </c>
      <c r="J51" s="68">
        <v>581.03</v>
      </c>
      <c r="K51" s="71">
        <f t="shared" si="2"/>
        <v>5.2923629043643797E-2</v>
      </c>
      <c r="L51" s="71">
        <f t="shared" si="3"/>
        <v>7.747066666666666E-2</v>
      </c>
    </row>
    <row r="52" spans="2:12" x14ac:dyDescent="0.25">
      <c r="B52" s="27"/>
      <c r="C52" s="27"/>
      <c r="D52" s="27"/>
      <c r="E52" s="8">
        <v>3224</v>
      </c>
      <c r="F52" s="8" t="s">
        <v>90</v>
      </c>
      <c r="G52" s="68">
        <v>1083.06</v>
      </c>
      <c r="H52" s="68">
        <v>3000</v>
      </c>
      <c r="I52" s="68">
        <v>3000</v>
      </c>
      <c r="J52" s="68">
        <v>291.68</v>
      </c>
      <c r="K52" s="71">
        <f t="shared" si="2"/>
        <v>0.26931102616660207</v>
      </c>
      <c r="L52" s="71">
        <f t="shared" si="3"/>
        <v>9.722666666666667E-2</v>
      </c>
    </row>
    <row r="53" spans="2:12" x14ac:dyDescent="0.25">
      <c r="B53" s="27"/>
      <c r="C53" s="27"/>
      <c r="D53" s="27"/>
      <c r="E53" s="8">
        <v>3225</v>
      </c>
      <c r="F53" s="8" t="s">
        <v>91</v>
      </c>
      <c r="G53" s="68">
        <v>983.14</v>
      </c>
      <c r="H53" s="68">
        <v>188600</v>
      </c>
      <c r="I53" s="68">
        <v>202300</v>
      </c>
      <c r="J53" s="68">
        <v>150684.97</v>
      </c>
      <c r="K53" s="71">
        <f t="shared" si="2"/>
        <v>153.26908680350712</v>
      </c>
      <c r="L53" s="71">
        <f t="shared" si="3"/>
        <v>0.74485897182402372</v>
      </c>
    </row>
    <row r="54" spans="2:12" x14ac:dyDescent="0.25">
      <c r="B54" s="27"/>
      <c r="C54" s="27"/>
      <c r="D54" s="27">
        <v>323</v>
      </c>
      <c r="E54" s="27"/>
      <c r="F54" s="27" t="s">
        <v>92</v>
      </c>
      <c r="G54" s="68">
        <v>129874.48</v>
      </c>
      <c r="H54" s="68">
        <v>4700</v>
      </c>
      <c r="I54" s="68">
        <v>9200</v>
      </c>
      <c r="J54" s="68">
        <v>6932.33</v>
      </c>
      <c r="K54" s="71">
        <f t="shared" si="2"/>
        <v>5.3377153078880468E-2</v>
      </c>
      <c r="L54" s="71">
        <f t="shared" si="3"/>
        <v>0.75351413043478255</v>
      </c>
    </row>
    <row r="55" spans="2:12" x14ac:dyDescent="0.25">
      <c r="B55" s="27"/>
      <c r="C55" s="27"/>
      <c r="D55" s="27"/>
      <c r="E55" s="27">
        <v>3231</v>
      </c>
      <c r="F55" s="27" t="s">
        <v>93</v>
      </c>
      <c r="G55" s="68">
        <v>3806.9</v>
      </c>
      <c r="H55" s="68">
        <v>53500</v>
      </c>
      <c r="I55" s="68">
        <v>53500</v>
      </c>
      <c r="J55" s="68">
        <v>8535.4599999999991</v>
      </c>
      <c r="K55" s="71">
        <f t="shared" si="2"/>
        <v>2.2421024980955631</v>
      </c>
      <c r="L55" s="71">
        <f t="shared" si="3"/>
        <v>0.15954130841121494</v>
      </c>
    </row>
    <row r="56" spans="2:12" x14ac:dyDescent="0.25">
      <c r="B56" s="27"/>
      <c r="C56" s="27"/>
      <c r="D56" s="27"/>
      <c r="E56" s="27">
        <v>3232</v>
      </c>
      <c r="F56" s="27" t="s">
        <v>94</v>
      </c>
      <c r="G56" s="68">
        <v>15661.39</v>
      </c>
      <c r="H56" s="68">
        <v>500</v>
      </c>
      <c r="I56" s="68">
        <v>3500</v>
      </c>
      <c r="J56" s="68">
        <v>2089.12</v>
      </c>
      <c r="K56" s="71">
        <f t="shared" si="2"/>
        <v>0.13339301300842391</v>
      </c>
      <c r="L56" s="71">
        <f t="shared" si="3"/>
        <v>0.59689142857142852</v>
      </c>
    </row>
    <row r="57" spans="2:12" x14ac:dyDescent="0.25">
      <c r="B57" s="27"/>
      <c r="C57" s="27"/>
      <c r="D57" s="27"/>
      <c r="E57" s="27">
        <v>3233</v>
      </c>
      <c r="F57" s="27" t="s">
        <v>95</v>
      </c>
      <c r="G57" s="68">
        <v>933.27</v>
      </c>
      <c r="H57" s="68">
        <v>10000</v>
      </c>
      <c r="I57" s="68">
        <v>10000</v>
      </c>
      <c r="J57" s="68">
        <v>6570.94</v>
      </c>
      <c r="K57" s="71">
        <f t="shared" si="2"/>
        <v>7.0407706237208947</v>
      </c>
      <c r="L57" s="71">
        <f t="shared" si="3"/>
        <v>0.65709399999999996</v>
      </c>
    </row>
    <row r="58" spans="2:12" x14ac:dyDescent="0.25">
      <c r="B58" s="27"/>
      <c r="C58" s="27"/>
      <c r="D58" s="27"/>
      <c r="E58" s="27">
        <v>3234</v>
      </c>
      <c r="F58" s="27" t="s">
        <v>96</v>
      </c>
      <c r="G58" s="68">
        <v>7602.48</v>
      </c>
      <c r="H58" s="68">
        <v>1000</v>
      </c>
      <c r="I58" s="68">
        <v>1000</v>
      </c>
      <c r="J58" s="68">
        <v>1000</v>
      </c>
      <c r="K58" s="71">
        <f t="shared" si="2"/>
        <v>0.13153602508655071</v>
      </c>
      <c r="L58" s="71">
        <f t="shared" si="3"/>
        <v>1</v>
      </c>
    </row>
    <row r="59" spans="2:12" x14ac:dyDescent="0.25">
      <c r="B59" s="27"/>
      <c r="C59" s="27"/>
      <c r="D59" s="27"/>
      <c r="E59" s="27">
        <v>3235</v>
      </c>
      <c r="F59" s="27" t="s">
        <v>97</v>
      </c>
      <c r="G59" s="68">
        <v>709.17</v>
      </c>
      <c r="H59" s="68">
        <v>0</v>
      </c>
      <c r="I59" s="68">
        <v>0</v>
      </c>
      <c r="J59" s="68">
        <v>0</v>
      </c>
      <c r="K59" s="71">
        <f t="shared" si="2"/>
        <v>0</v>
      </c>
      <c r="L59" s="71">
        <v>0</v>
      </c>
    </row>
    <row r="60" spans="2:12" x14ac:dyDescent="0.25">
      <c r="B60" s="27"/>
      <c r="C60" s="27"/>
      <c r="D60" s="27"/>
      <c r="E60" s="27">
        <v>3237</v>
      </c>
      <c r="F60" s="27" t="s">
        <v>98</v>
      </c>
      <c r="G60" s="68">
        <v>26226.01</v>
      </c>
      <c r="H60" s="68">
        <v>34600</v>
      </c>
      <c r="I60" s="68">
        <v>34600</v>
      </c>
      <c r="J60" s="68">
        <v>33256.1</v>
      </c>
      <c r="K60" s="71">
        <f t="shared" si="2"/>
        <v>1.2680579318012919</v>
      </c>
      <c r="L60" s="71">
        <f t="shared" si="3"/>
        <v>0.96115895953757224</v>
      </c>
    </row>
    <row r="61" spans="2:12" x14ac:dyDescent="0.25">
      <c r="B61" s="27"/>
      <c r="C61" s="27"/>
      <c r="D61" s="27"/>
      <c r="E61" s="27">
        <v>3238</v>
      </c>
      <c r="F61" s="27" t="s">
        <v>99</v>
      </c>
      <c r="G61" s="68">
        <v>2890.14</v>
      </c>
      <c r="H61" s="68">
        <v>5000</v>
      </c>
      <c r="I61" s="68">
        <v>5000</v>
      </c>
      <c r="J61" s="68">
        <v>3325.79</v>
      </c>
      <c r="K61" s="71">
        <f t="shared" si="2"/>
        <v>1.1507366425155876</v>
      </c>
      <c r="L61" s="71">
        <f t="shared" si="3"/>
        <v>0.66515800000000003</v>
      </c>
    </row>
    <row r="62" spans="2:12" x14ac:dyDescent="0.25">
      <c r="B62" s="27"/>
      <c r="C62" s="27"/>
      <c r="D62" s="27"/>
      <c r="E62" s="27">
        <v>3239</v>
      </c>
      <c r="F62" s="27" t="s">
        <v>100</v>
      </c>
      <c r="G62" s="68">
        <v>72045.119999999995</v>
      </c>
      <c r="H62" s="68">
        <v>79300</v>
      </c>
      <c r="I62" s="68">
        <v>85500</v>
      </c>
      <c r="J62" s="68">
        <v>88975.23</v>
      </c>
      <c r="K62" s="71">
        <f t="shared" si="2"/>
        <v>1.2349931542899784</v>
      </c>
      <c r="L62" s="71">
        <f t="shared" si="3"/>
        <v>1.0406459649122806</v>
      </c>
    </row>
    <row r="63" spans="2:12" x14ac:dyDescent="0.25">
      <c r="B63" s="27"/>
      <c r="C63" s="27"/>
      <c r="D63" s="27">
        <v>324</v>
      </c>
      <c r="E63" s="27"/>
      <c r="F63" s="27" t="s">
        <v>101</v>
      </c>
      <c r="G63" s="68">
        <v>30</v>
      </c>
      <c r="H63" s="68">
        <v>500</v>
      </c>
      <c r="I63" s="68">
        <v>100</v>
      </c>
      <c r="J63" s="68">
        <v>0</v>
      </c>
      <c r="K63" s="71">
        <f t="shared" si="2"/>
        <v>0</v>
      </c>
      <c r="L63" s="71">
        <f t="shared" si="3"/>
        <v>0</v>
      </c>
    </row>
    <row r="64" spans="2:12" x14ac:dyDescent="0.25">
      <c r="B64" s="27"/>
      <c r="C64" s="27"/>
      <c r="D64" s="27"/>
      <c r="E64" s="27">
        <v>3241</v>
      </c>
      <c r="F64" s="27" t="s">
        <v>101</v>
      </c>
      <c r="G64" s="68">
        <v>30</v>
      </c>
      <c r="H64" s="68">
        <v>500</v>
      </c>
      <c r="I64" s="68">
        <v>100</v>
      </c>
      <c r="J64" s="68">
        <v>0</v>
      </c>
      <c r="K64" s="71">
        <f t="shared" si="2"/>
        <v>0</v>
      </c>
      <c r="L64" s="71">
        <f t="shared" si="3"/>
        <v>0</v>
      </c>
    </row>
    <row r="65" spans="2:12" x14ac:dyDescent="0.25">
      <c r="B65" s="27"/>
      <c r="C65" s="27"/>
      <c r="D65" s="27">
        <v>329</v>
      </c>
      <c r="E65" s="27"/>
      <c r="F65" s="27" t="s">
        <v>102</v>
      </c>
      <c r="G65" s="68">
        <v>5955.21</v>
      </c>
      <c r="H65" s="68">
        <v>7400</v>
      </c>
      <c r="I65" s="68">
        <v>7400</v>
      </c>
      <c r="J65" s="68">
        <v>7034.35</v>
      </c>
      <c r="K65" s="71">
        <f t="shared" si="2"/>
        <v>1.18120939479884</v>
      </c>
      <c r="L65" s="71">
        <f t="shared" si="3"/>
        <v>0.95058783783783785</v>
      </c>
    </row>
    <row r="66" spans="2:12" x14ac:dyDescent="0.25">
      <c r="B66" s="27"/>
      <c r="C66" s="27"/>
      <c r="D66" s="27"/>
      <c r="E66" s="27">
        <v>3291</v>
      </c>
      <c r="F66" s="27" t="s">
        <v>103</v>
      </c>
      <c r="G66" s="68">
        <v>2125.6</v>
      </c>
      <c r="H66" s="68">
        <v>2100</v>
      </c>
      <c r="I66" s="68">
        <v>2100</v>
      </c>
      <c r="J66" s="68">
        <v>2706.8</v>
      </c>
      <c r="K66" s="71">
        <f t="shared" si="2"/>
        <v>1.2734286789612346</v>
      </c>
      <c r="L66" s="71">
        <f t="shared" si="3"/>
        <v>1.2889523809523811</v>
      </c>
    </row>
    <row r="67" spans="2:12" x14ac:dyDescent="0.25">
      <c r="B67" s="27"/>
      <c r="C67" s="27"/>
      <c r="D67" s="27"/>
      <c r="E67" s="27">
        <v>3292</v>
      </c>
      <c r="F67" s="27" t="s">
        <v>104</v>
      </c>
      <c r="G67" s="68">
        <v>2344.75</v>
      </c>
      <c r="H67" s="68">
        <v>2800</v>
      </c>
      <c r="I67" s="68">
        <v>2800</v>
      </c>
      <c r="J67" s="68">
        <v>2330.79</v>
      </c>
      <c r="K67" s="71">
        <f t="shared" si="2"/>
        <v>0.99404627358993491</v>
      </c>
      <c r="L67" s="71">
        <f t="shared" si="3"/>
        <v>0.83242499999999997</v>
      </c>
    </row>
    <row r="68" spans="2:12" x14ac:dyDescent="0.25">
      <c r="B68" s="27"/>
      <c r="C68" s="27"/>
      <c r="D68" s="27"/>
      <c r="E68" s="27">
        <v>3293</v>
      </c>
      <c r="F68" s="27" t="s">
        <v>105</v>
      </c>
      <c r="G68" s="68">
        <v>13996.18</v>
      </c>
      <c r="H68" s="68">
        <v>1300</v>
      </c>
      <c r="I68" s="68">
        <v>1600</v>
      </c>
      <c r="J68" s="68">
        <v>1365.65</v>
      </c>
      <c r="K68" s="71">
        <f t="shared" si="2"/>
        <v>9.7573052075637781E-2</v>
      </c>
      <c r="L68" s="71">
        <f t="shared" si="3"/>
        <v>0.85353125000000007</v>
      </c>
    </row>
    <row r="69" spans="2:12" x14ac:dyDescent="0.25">
      <c r="B69" s="27"/>
      <c r="C69" s="27"/>
      <c r="D69" s="27"/>
      <c r="E69" s="27">
        <v>3294</v>
      </c>
      <c r="F69" s="27" t="s">
        <v>106</v>
      </c>
      <c r="G69" s="68">
        <v>83.08</v>
      </c>
      <c r="H69" s="68">
        <v>1000</v>
      </c>
      <c r="I69" s="68">
        <v>700</v>
      </c>
      <c r="J69" s="68">
        <v>360</v>
      </c>
      <c r="K69" s="71">
        <f t="shared" si="2"/>
        <v>4.3331728454501688</v>
      </c>
      <c r="L69" s="71">
        <f t="shared" si="3"/>
        <v>0.51428571428571423</v>
      </c>
    </row>
    <row r="70" spans="2:12" x14ac:dyDescent="0.25">
      <c r="B70" s="27"/>
      <c r="C70" s="27"/>
      <c r="D70" s="27"/>
      <c r="E70" s="27">
        <v>3295</v>
      </c>
      <c r="F70" s="27" t="s">
        <v>107</v>
      </c>
      <c r="G70" s="68">
        <v>6.3</v>
      </c>
      <c r="H70" s="68">
        <v>200</v>
      </c>
      <c r="I70" s="68">
        <v>200</v>
      </c>
      <c r="J70" s="68">
        <v>271.11</v>
      </c>
      <c r="K70" s="71">
        <f t="shared" si="2"/>
        <v>43.033333333333339</v>
      </c>
      <c r="L70" s="71">
        <f t="shared" si="3"/>
        <v>1.35555</v>
      </c>
    </row>
    <row r="71" spans="2:12" x14ac:dyDescent="0.25">
      <c r="B71" s="27"/>
      <c r="C71" s="27">
        <v>34</v>
      </c>
      <c r="D71" s="27"/>
      <c r="E71" s="27"/>
      <c r="F71" s="27" t="s">
        <v>108</v>
      </c>
      <c r="G71" s="68">
        <v>1080.3900000000001</v>
      </c>
      <c r="H71" s="68">
        <v>1200</v>
      </c>
      <c r="I71" s="68">
        <v>1200</v>
      </c>
      <c r="J71" s="68">
        <v>1183.0999999999999</v>
      </c>
      <c r="K71" s="71">
        <f t="shared" si="2"/>
        <v>1.095067521913383</v>
      </c>
      <c r="L71" s="71">
        <f t="shared" si="3"/>
        <v>0.98591666666666655</v>
      </c>
    </row>
    <row r="72" spans="2:12" x14ac:dyDescent="0.25">
      <c r="B72" s="27"/>
      <c r="C72" s="27"/>
      <c r="D72" s="27">
        <v>343</v>
      </c>
      <c r="E72" s="27"/>
      <c r="F72" s="27" t="s">
        <v>109</v>
      </c>
      <c r="G72" s="68">
        <v>1080.3900000000001</v>
      </c>
      <c r="H72" s="68">
        <v>1200</v>
      </c>
      <c r="I72" s="68">
        <v>1200</v>
      </c>
      <c r="J72" s="68">
        <v>1183.0999999999999</v>
      </c>
      <c r="K72" s="71">
        <f t="shared" si="2"/>
        <v>1.095067521913383</v>
      </c>
      <c r="L72" s="71">
        <f t="shared" si="3"/>
        <v>0.98591666666666655</v>
      </c>
    </row>
    <row r="73" spans="2:12" x14ac:dyDescent="0.25">
      <c r="B73" s="27"/>
      <c r="C73" s="27"/>
      <c r="D73" s="27"/>
      <c r="E73" s="27">
        <v>3431</v>
      </c>
      <c r="F73" s="27" t="s">
        <v>110</v>
      </c>
      <c r="G73" s="68">
        <v>1080.3900000000001</v>
      </c>
      <c r="H73" s="68">
        <v>1200</v>
      </c>
      <c r="I73" s="68">
        <v>1200</v>
      </c>
      <c r="J73" s="68">
        <v>1183.0999999999999</v>
      </c>
      <c r="K73" s="71">
        <f t="shared" si="2"/>
        <v>1.095067521913383</v>
      </c>
      <c r="L73" s="71">
        <f t="shared" si="3"/>
        <v>0.98591666666666655</v>
      </c>
    </row>
    <row r="74" spans="2:12" x14ac:dyDescent="0.25">
      <c r="B74" s="27">
        <v>4</v>
      </c>
      <c r="C74" s="27"/>
      <c r="D74" s="27"/>
      <c r="E74" s="27"/>
      <c r="F74" s="27" t="s">
        <v>6</v>
      </c>
      <c r="G74" s="68">
        <v>14915.21</v>
      </c>
      <c r="H74" s="68">
        <v>21000</v>
      </c>
      <c r="I74" s="68">
        <v>28000</v>
      </c>
      <c r="J74" s="68">
        <v>42327.39</v>
      </c>
      <c r="K74" s="71">
        <f t="shared" si="2"/>
        <v>2.8378675191298011</v>
      </c>
      <c r="L74" s="71">
        <f t="shared" si="3"/>
        <v>1.5116924999999999</v>
      </c>
    </row>
    <row r="75" spans="2:12" x14ac:dyDescent="0.25">
      <c r="B75" s="27"/>
      <c r="C75" s="27">
        <v>42</v>
      </c>
      <c r="D75" s="27"/>
      <c r="E75" s="27"/>
      <c r="F75" s="27" t="s">
        <v>111</v>
      </c>
      <c r="G75" s="68">
        <v>14915.21</v>
      </c>
      <c r="H75" s="68">
        <v>21000</v>
      </c>
      <c r="I75" s="68">
        <v>28000</v>
      </c>
      <c r="J75" s="68">
        <v>42327.39</v>
      </c>
      <c r="K75" s="71">
        <f t="shared" si="2"/>
        <v>2.8378675191298011</v>
      </c>
      <c r="L75" s="71">
        <f t="shared" si="3"/>
        <v>1.5116924999999999</v>
      </c>
    </row>
    <row r="76" spans="2:12" x14ac:dyDescent="0.25">
      <c r="B76" s="27"/>
      <c r="C76" s="27"/>
      <c r="D76" s="27">
        <v>422</v>
      </c>
      <c r="E76" s="27"/>
      <c r="F76" s="27" t="s">
        <v>112</v>
      </c>
      <c r="G76" s="68">
        <v>12176.21</v>
      </c>
      <c r="H76" s="68">
        <v>6000</v>
      </c>
      <c r="I76" s="68">
        <v>13000</v>
      </c>
      <c r="J76" s="68">
        <v>11967.39</v>
      </c>
      <c r="K76" s="71">
        <f t="shared" si="2"/>
        <v>0.98285016437791406</v>
      </c>
      <c r="L76" s="71">
        <f t="shared" si="3"/>
        <v>0.9205684615384615</v>
      </c>
    </row>
    <row r="77" spans="2:12" x14ac:dyDescent="0.25">
      <c r="B77" s="27"/>
      <c r="C77" s="27"/>
      <c r="D77" s="27"/>
      <c r="E77" s="27">
        <v>4221</v>
      </c>
      <c r="F77" s="27" t="s">
        <v>113</v>
      </c>
      <c r="G77" s="68">
        <v>5123.2</v>
      </c>
      <c r="H77" s="68">
        <v>6000</v>
      </c>
      <c r="I77" s="68">
        <v>13000</v>
      </c>
      <c r="J77" s="68">
        <v>11967.39</v>
      </c>
      <c r="K77" s="71">
        <f t="shared" si="2"/>
        <v>2.3359209088069957</v>
      </c>
      <c r="L77" s="71">
        <f t="shared" si="3"/>
        <v>0.9205684615384615</v>
      </c>
    </row>
    <row r="78" spans="2:12" x14ac:dyDescent="0.25">
      <c r="B78" s="27"/>
      <c r="C78" s="27"/>
      <c r="D78" s="27"/>
      <c r="E78" s="27">
        <v>4222</v>
      </c>
      <c r="F78" s="27" t="s">
        <v>114</v>
      </c>
      <c r="G78" s="68">
        <v>7053.01</v>
      </c>
      <c r="H78" s="68">
        <v>0</v>
      </c>
      <c r="I78" s="68">
        <v>0</v>
      </c>
      <c r="J78" s="68">
        <v>0</v>
      </c>
      <c r="K78" s="71">
        <f t="shared" si="2"/>
        <v>0</v>
      </c>
      <c r="L78" s="71">
        <v>0</v>
      </c>
    </row>
    <row r="79" spans="2:12" x14ac:dyDescent="0.25">
      <c r="B79" s="27"/>
      <c r="C79" s="27"/>
      <c r="D79" s="27">
        <v>424</v>
      </c>
      <c r="E79" s="27"/>
      <c r="F79" s="27" t="s">
        <v>115</v>
      </c>
      <c r="G79" s="68">
        <v>2739</v>
      </c>
      <c r="H79" s="68">
        <v>15000</v>
      </c>
      <c r="I79" s="68">
        <v>15000</v>
      </c>
      <c r="J79" s="68">
        <v>30360</v>
      </c>
      <c r="K79" s="71">
        <f t="shared" si="2"/>
        <v>11.08433734939759</v>
      </c>
      <c r="L79" s="71">
        <f t="shared" si="3"/>
        <v>2.024</v>
      </c>
    </row>
    <row r="80" spans="2:12" x14ac:dyDescent="0.25">
      <c r="B80" s="27"/>
      <c r="C80" s="27"/>
      <c r="D80" s="27"/>
      <c r="E80" s="27">
        <v>4241</v>
      </c>
      <c r="F80" s="27" t="s">
        <v>129</v>
      </c>
      <c r="G80" s="68">
        <v>0</v>
      </c>
      <c r="H80" s="68">
        <v>0</v>
      </c>
      <c r="I80" s="68">
        <v>0</v>
      </c>
      <c r="J80" s="68">
        <v>3140</v>
      </c>
      <c r="K80" s="71">
        <v>0</v>
      </c>
      <c r="L80" s="71">
        <v>0</v>
      </c>
    </row>
    <row r="81" spans="2:12" x14ac:dyDescent="0.25">
      <c r="B81" s="27"/>
      <c r="C81" s="27"/>
      <c r="D81" s="27"/>
      <c r="E81" s="27">
        <v>4243</v>
      </c>
      <c r="F81" s="27" t="s">
        <v>116</v>
      </c>
      <c r="G81" s="68">
        <v>2739</v>
      </c>
      <c r="H81" s="68">
        <v>15000</v>
      </c>
      <c r="I81" s="68">
        <v>15000</v>
      </c>
      <c r="J81" s="68">
        <v>27220</v>
      </c>
      <c r="K81" s="71">
        <f t="shared" si="2"/>
        <v>9.9379335523913834</v>
      </c>
      <c r="L81" s="71">
        <f t="shared" si="3"/>
        <v>1.8146666666666667</v>
      </c>
    </row>
  </sheetData>
  <protectedRanges>
    <protectedRange algorithmName="SHA-512" hashValue="R8frfBQ/MhInQYm+jLEgMwgPwCkrGPIUaxyIFLRSCn/+fIsUU6bmJDax/r7gTh2PEAEvgODYwg0rRRjqSM/oww==" saltValue="tbZzHO5lCNHCDH5y3XGZag==" spinCount="100000" sqref="F23" name="Range1"/>
    <protectedRange algorithmName="SHA-512" hashValue="R8frfBQ/MhInQYm+jLEgMwgPwCkrGPIUaxyIFLRSCn/+fIsUU6bmJDax/r7gTh2PEAEvgODYwg0rRRjqSM/oww==" saltValue="tbZzHO5lCNHCDH5y3XGZag==" spinCount="100000" sqref="F22" name="Range1_1"/>
  </protectedRanges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honeticPr fontId="18" type="noConversion"/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3"/>
  <sheetViews>
    <sheetView workbookViewId="0">
      <selection activeCell="F8" sqref="F8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6" t="s">
        <v>42</v>
      </c>
      <c r="C2" s="106"/>
      <c r="D2" s="106"/>
      <c r="E2" s="106"/>
      <c r="F2" s="106"/>
      <c r="G2" s="106"/>
      <c r="H2" s="106"/>
    </row>
    <row r="3" spans="2:8" ht="18" x14ac:dyDescent="0.25">
      <c r="B3" s="47"/>
      <c r="C3" s="47"/>
      <c r="D3" s="47"/>
      <c r="E3" s="47"/>
      <c r="F3" s="48"/>
      <c r="G3" s="48"/>
      <c r="H3" s="48"/>
    </row>
    <row r="4" spans="2:8" ht="33.75" customHeight="1" x14ac:dyDescent="0.25">
      <c r="B4" s="33" t="s">
        <v>7</v>
      </c>
      <c r="C4" s="33" t="s">
        <v>123</v>
      </c>
      <c r="D4" s="33" t="s">
        <v>119</v>
      </c>
      <c r="E4" s="33" t="s">
        <v>120</v>
      </c>
      <c r="F4" s="33" t="s">
        <v>121</v>
      </c>
      <c r="G4" s="33" t="s">
        <v>26</v>
      </c>
      <c r="H4" s="33" t="s">
        <v>55</v>
      </c>
    </row>
    <row r="5" spans="2:8" x14ac:dyDescent="0.25">
      <c r="B5" s="33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39</v>
      </c>
      <c r="H5" s="35" t="s">
        <v>40</v>
      </c>
    </row>
    <row r="6" spans="2:8" x14ac:dyDescent="0.25">
      <c r="B6" s="7" t="s">
        <v>53</v>
      </c>
      <c r="C6" s="81">
        <f>C7+C9+C11+C13+C15</f>
        <v>603044.40999999992</v>
      </c>
      <c r="D6" s="81">
        <f t="shared" ref="D6:F6" si="0">D7+D9+D11+D13+D15</f>
        <v>873400</v>
      </c>
      <c r="E6" s="81">
        <f t="shared" si="0"/>
        <v>921200</v>
      </c>
      <c r="F6" s="81">
        <f t="shared" si="0"/>
        <v>787812.37</v>
      </c>
      <c r="G6" s="85">
        <f>F6/C6</f>
        <v>1.3063919620778843</v>
      </c>
      <c r="H6" s="85">
        <f>F6/E6</f>
        <v>0.85520231220147636</v>
      </c>
    </row>
    <row r="7" spans="2:8" x14ac:dyDescent="0.25">
      <c r="B7" s="7" t="s">
        <v>18</v>
      </c>
      <c r="C7" s="77">
        <v>568089.02</v>
      </c>
      <c r="D7" s="77">
        <v>823100</v>
      </c>
      <c r="E7" s="77">
        <v>865400</v>
      </c>
      <c r="F7" s="83">
        <v>728822.88</v>
      </c>
      <c r="G7" s="85">
        <f t="shared" ref="G7:G27" si="1">F7/C7</f>
        <v>1.2829378043603095</v>
      </c>
      <c r="H7" s="85">
        <f t="shared" ref="H7:H25" si="2">F7/E7</f>
        <v>0.84218035590478391</v>
      </c>
    </row>
    <row r="8" spans="2:8" x14ac:dyDescent="0.25">
      <c r="B8" s="19" t="s">
        <v>19</v>
      </c>
      <c r="C8" s="73">
        <v>568089.02</v>
      </c>
      <c r="D8" s="73">
        <v>823100</v>
      </c>
      <c r="E8" s="73">
        <v>865400</v>
      </c>
      <c r="F8" s="84">
        <v>728822.88</v>
      </c>
      <c r="G8" s="85">
        <f t="shared" si="1"/>
        <v>1.2829378043603095</v>
      </c>
      <c r="H8" s="85">
        <f t="shared" si="2"/>
        <v>0.84218035590478391</v>
      </c>
    </row>
    <row r="9" spans="2:8" x14ac:dyDescent="0.25">
      <c r="B9" s="7" t="s">
        <v>24</v>
      </c>
      <c r="C9" s="77">
        <f>17361.19-C15</f>
        <v>15077.189999999999</v>
      </c>
      <c r="D9" s="77">
        <v>15000</v>
      </c>
      <c r="E9" s="79">
        <v>15000</v>
      </c>
      <c r="F9" s="83">
        <v>20018.89</v>
      </c>
      <c r="G9" s="85">
        <f t="shared" si="1"/>
        <v>1.3277600136364933</v>
      </c>
      <c r="H9" s="85">
        <f t="shared" si="2"/>
        <v>1.3345926666666665</v>
      </c>
    </row>
    <row r="10" spans="2:8" x14ac:dyDescent="0.25">
      <c r="B10" s="21" t="s">
        <v>25</v>
      </c>
      <c r="C10" s="73">
        <v>15077.19</v>
      </c>
      <c r="D10" s="73">
        <v>15000</v>
      </c>
      <c r="E10" s="76">
        <v>15000</v>
      </c>
      <c r="F10" s="84">
        <v>20018.89</v>
      </c>
      <c r="G10" s="85">
        <f t="shared" si="1"/>
        <v>1.3277600136364931</v>
      </c>
      <c r="H10" s="85">
        <f t="shared" si="2"/>
        <v>1.3345926666666665</v>
      </c>
    </row>
    <row r="11" spans="2:8" x14ac:dyDescent="0.25">
      <c r="B11" s="7" t="s">
        <v>135</v>
      </c>
      <c r="C11" s="77">
        <v>158.36000000000001</v>
      </c>
      <c r="D11" s="77">
        <v>0</v>
      </c>
      <c r="E11" s="79">
        <v>0</v>
      </c>
      <c r="F11" s="83">
        <v>0</v>
      </c>
      <c r="G11" s="85">
        <f t="shared" si="1"/>
        <v>0</v>
      </c>
      <c r="H11" s="85">
        <v>0</v>
      </c>
    </row>
    <row r="12" spans="2:8" x14ac:dyDescent="0.25">
      <c r="B12" s="21" t="s">
        <v>131</v>
      </c>
      <c r="C12" s="73">
        <v>158.36000000000001</v>
      </c>
      <c r="D12" s="73">
        <v>0</v>
      </c>
      <c r="E12" s="76">
        <v>0</v>
      </c>
      <c r="F12" s="84">
        <v>0</v>
      </c>
      <c r="G12" s="85">
        <f t="shared" si="1"/>
        <v>0</v>
      </c>
      <c r="H12" s="85">
        <v>0</v>
      </c>
    </row>
    <row r="13" spans="2:8" x14ac:dyDescent="0.25">
      <c r="B13" s="7" t="s">
        <v>130</v>
      </c>
      <c r="C13" s="77">
        <v>17435.84</v>
      </c>
      <c r="D13" s="77">
        <v>35300</v>
      </c>
      <c r="E13" s="79">
        <v>40800</v>
      </c>
      <c r="F13" s="83">
        <v>22610.6</v>
      </c>
      <c r="G13" s="85">
        <f t="shared" si="1"/>
        <v>1.2967886835391926</v>
      </c>
      <c r="H13" s="85">
        <f t="shared" si="2"/>
        <v>0.55418137254901956</v>
      </c>
    </row>
    <row r="14" spans="2:8" x14ac:dyDescent="0.25">
      <c r="B14" s="21" t="s">
        <v>132</v>
      </c>
      <c r="C14" s="73">
        <v>17435.84</v>
      </c>
      <c r="D14" s="73">
        <v>35300</v>
      </c>
      <c r="E14" s="76">
        <v>40800</v>
      </c>
      <c r="F14" s="84">
        <v>22610.6</v>
      </c>
      <c r="G14" s="85">
        <f t="shared" si="1"/>
        <v>1.2967886835391926</v>
      </c>
      <c r="H14" s="85">
        <f t="shared" si="2"/>
        <v>0.55418137254901956</v>
      </c>
    </row>
    <row r="15" spans="2:8" x14ac:dyDescent="0.25">
      <c r="B15" s="7" t="s">
        <v>133</v>
      </c>
      <c r="C15" s="77">
        <v>2284</v>
      </c>
      <c r="D15" s="77">
        <v>0</v>
      </c>
      <c r="E15" s="79">
        <v>0</v>
      </c>
      <c r="F15" s="83">
        <v>16360</v>
      </c>
      <c r="G15" s="85">
        <f t="shared" si="1"/>
        <v>7.1628721541155871</v>
      </c>
      <c r="H15" s="85">
        <v>0</v>
      </c>
    </row>
    <row r="16" spans="2:8" x14ac:dyDescent="0.25">
      <c r="B16" s="21" t="s">
        <v>134</v>
      </c>
      <c r="C16" s="73">
        <v>2284</v>
      </c>
      <c r="D16" s="73">
        <v>0</v>
      </c>
      <c r="E16" s="76">
        <v>0</v>
      </c>
      <c r="F16" s="84">
        <v>16360</v>
      </c>
      <c r="G16" s="85">
        <f t="shared" si="1"/>
        <v>7.1628721541155871</v>
      </c>
      <c r="H16" s="85">
        <v>0</v>
      </c>
    </row>
    <row r="17" spans="2:11" ht="15.75" customHeight="1" x14ac:dyDescent="0.25">
      <c r="B17" s="7" t="s">
        <v>54</v>
      </c>
      <c r="C17" s="77">
        <v>613717.63</v>
      </c>
      <c r="D17" s="77">
        <f>D18+D20+D22+D24+D26</f>
        <v>873400</v>
      </c>
      <c r="E17" s="77">
        <f t="shared" ref="E17:F17" si="3">E18+E20+E22+E24+E26</f>
        <v>921200</v>
      </c>
      <c r="F17" s="77">
        <f t="shared" si="3"/>
        <v>808487.75999999989</v>
      </c>
      <c r="G17" s="85">
        <f t="shared" si="1"/>
        <v>1.3173611453853784</v>
      </c>
      <c r="H17" s="85">
        <f t="shared" si="2"/>
        <v>0.87764628745115059</v>
      </c>
    </row>
    <row r="18" spans="2:11" ht="15.75" customHeight="1" x14ac:dyDescent="0.25">
      <c r="B18" s="80" t="s">
        <v>18</v>
      </c>
      <c r="C18" s="77">
        <v>584510.35</v>
      </c>
      <c r="D18" s="77">
        <v>823100</v>
      </c>
      <c r="E18" s="77">
        <v>865400</v>
      </c>
      <c r="F18" s="83">
        <v>763344.94</v>
      </c>
      <c r="G18" s="85">
        <f t="shared" si="1"/>
        <v>1.3059562418355808</v>
      </c>
      <c r="H18" s="85">
        <f t="shared" si="2"/>
        <v>0.88207180494568982</v>
      </c>
    </row>
    <row r="19" spans="2:11" x14ac:dyDescent="0.25">
      <c r="B19" s="19" t="s">
        <v>19</v>
      </c>
      <c r="C19" s="73">
        <v>584510.35</v>
      </c>
      <c r="D19" s="73">
        <v>823100</v>
      </c>
      <c r="E19" s="73">
        <v>865400</v>
      </c>
      <c r="F19" s="84">
        <v>763344.94</v>
      </c>
      <c r="G19" s="85">
        <f t="shared" si="1"/>
        <v>1.3059562418355808</v>
      </c>
      <c r="H19" s="85">
        <f t="shared" si="2"/>
        <v>0.88207180494568982</v>
      </c>
    </row>
    <row r="20" spans="2:11" x14ac:dyDescent="0.25">
      <c r="B20" s="7" t="s">
        <v>24</v>
      </c>
      <c r="C20" s="77">
        <v>9487.44</v>
      </c>
      <c r="D20" s="77">
        <v>15000</v>
      </c>
      <c r="E20" s="79">
        <v>15000</v>
      </c>
      <c r="F20" s="83">
        <v>7172.22</v>
      </c>
      <c r="G20" s="85">
        <f t="shared" si="1"/>
        <v>0.75596999822923783</v>
      </c>
      <c r="H20" s="85">
        <f t="shared" si="2"/>
        <v>0.47814800000000002</v>
      </c>
    </row>
    <row r="21" spans="2:11" x14ac:dyDescent="0.25">
      <c r="B21" s="21" t="s">
        <v>25</v>
      </c>
      <c r="C21" s="73">
        <v>9487.44</v>
      </c>
      <c r="D21" s="73">
        <v>15000</v>
      </c>
      <c r="E21" s="76">
        <v>15000</v>
      </c>
      <c r="F21" s="84">
        <v>7172.22</v>
      </c>
      <c r="G21" s="85">
        <f t="shared" si="1"/>
        <v>0.75596999822923783</v>
      </c>
      <c r="H21" s="85">
        <f t="shared" si="2"/>
        <v>0.47814800000000002</v>
      </c>
    </row>
    <row r="22" spans="2:11" x14ac:dyDescent="0.25">
      <c r="B22" s="7" t="s">
        <v>135</v>
      </c>
      <c r="C22" s="77">
        <v>0</v>
      </c>
      <c r="D22" s="77">
        <v>0</v>
      </c>
      <c r="E22" s="79">
        <v>0</v>
      </c>
      <c r="F22" s="83">
        <v>0</v>
      </c>
      <c r="G22" s="85">
        <v>0</v>
      </c>
      <c r="H22" s="85">
        <v>0</v>
      </c>
    </row>
    <row r="23" spans="2:11" x14ac:dyDescent="0.25">
      <c r="B23" s="19" t="s">
        <v>131</v>
      </c>
      <c r="C23" s="73">
        <v>0</v>
      </c>
      <c r="D23" s="82">
        <v>0</v>
      </c>
      <c r="E23" s="82">
        <v>0</v>
      </c>
      <c r="F23" s="82">
        <v>0</v>
      </c>
      <c r="G23" s="85">
        <v>0</v>
      </c>
      <c r="H23" s="85">
        <v>0</v>
      </c>
    </row>
    <row r="24" spans="2:11" ht="15" customHeight="1" x14ac:dyDescent="0.25">
      <c r="B24" s="7" t="s">
        <v>130</v>
      </c>
      <c r="C24" s="77">
        <v>17435.84</v>
      </c>
      <c r="D24" s="77">
        <v>35300</v>
      </c>
      <c r="E24" s="77">
        <v>40800</v>
      </c>
      <c r="F24" s="77">
        <v>22610.6</v>
      </c>
      <c r="G24" s="85">
        <f t="shared" si="1"/>
        <v>1.2967886835391926</v>
      </c>
      <c r="H24" s="85">
        <f t="shared" si="2"/>
        <v>0.55418137254901956</v>
      </c>
      <c r="I24" s="29"/>
      <c r="J24" s="29"/>
      <c r="K24" s="29"/>
    </row>
    <row r="25" spans="2:11" x14ac:dyDescent="0.25">
      <c r="B25" s="19" t="s">
        <v>132</v>
      </c>
      <c r="C25" s="73">
        <v>17435.84</v>
      </c>
      <c r="D25" s="73">
        <v>35300</v>
      </c>
      <c r="E25" s="73">
        <v>40800</v>
      </c>
      <c r="F25" s="73">
        <v>22610.6</v>
      </c>
      <c r="G25" s="85">
        <f t="shared" si="1"/>
        <v>1.2967886835391926</v>
      </c>
      <c r="H25" s="85">
        <f t="shared" si="2"/>
        <v>0.55418137254901956</v>
      </c>
      <c r="I25" s="29"/>
      <c r="J25" s="29"/>
      <c r="K25" s="29"/>
    </row>
    <row r="26" spans="2:11" x14ac:dyDescent="0.25">
      <c r="B26" s="7" t="s">
        <v>133</v>
      </c>
      <c r="C26" s="77">
        <v>2284</v>
      </c>
      <c r="D26" s="77">
        <v>0</v>
      </c>
      <c r="E26" s="77">
        <v>0</v>
      </c>
      <c r="F26" s="77">
        <v>15360</v>
      </c>
      <c r="G26" s="85">
        <f t="shared" si="1"/>
        <v>6.7250437828371279</v>
      </c>
      <c r="H26" s="85">
        <v>0</v>
      </c>
      <c r="I26" s="29"/>
      <c r="J26" s="29"/>
      <c r="K26" s="29"/>
    </row>
    <row r="27" spans="2:11" x14ac:dyDescent="0.25">
      <c r="B27" s="19" t="s">
        <v>134</v>
      </c>
      <c r="C27" s="73">
        <v>2284</v>
      </c>
      <c r="D27" s="73">
        <v>0</v>
      </c>
      <c r="E27" s="73">
        <v>0</v>
      </c>
      <c r="F27" s="73">
        <v>16360</v>
      </c>
      <c r="G27" s="85">
        <f t="shared" si="1"/>
        <v>7.1628721541155871</v>
      </c>
      <c r="H27" s="85">
        <v>0</v>
      </c>
    </row>
    <row r="33" spans="3:3" x14ac:dyDescent="0.25">
      <c r="C33" s="10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C21" sqref="C2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6" t="s">
        <v>43</v>
      </c>
      <c r="C2" s="106"/>
      <c r="D2" s="106"/>
      <c r="E2" s="106"/>
      <c r="F2" s="106"/>
      <c r="G2" s="106"/>
      <c r="H2" s="106"/>
    </row>
    <row r="3" spans="2:8" ht="18" x14ac:dyDescent="0.25">
      <c r="B3" s="47"/>
      <c r="C3" s="47"/>
      <c r="D3" s="47"/>
      <c r="E3" s="47"/>
      <c r="F3" s="48"/>
      <c r="G3" s="48"/>
      <c r="H3" s="48"/>
    </row>
    <row r="4" spans="2:8" ht="25.5" x14ac:dyDescent="0.25">
      <c r="B4" s="33" t="s">
        <v>7</v>
      </c>
      <c r="C4" s="33" t="s">
        <v>124</v>
      </c>
      <c r="D4" s="33" t="s">
        <v>119</v>
      </c>
      <c r="E4" s="33" t="s">
        <v>120</v>
      </c>
      <c r="F4" s="33" t="s">
        <v>122</v>
      </c>
      <c r="G4" s="33" t="s">
        <v>26</v>
      </c>
      <c r="H4" s="33" t="s">
        <v>55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39</v>
      </c>
      <c r="H5" s="35" t="s">
        <v>40</v>
      </c>
    </row>
    <row r="6" spans="2:8" ht="15.75" customHeight="1" x14ac:dyDescent="0.25">
      <c r="B6" s="7" t="s">
        <v>54</v>
      </c>
      <c r="C6" s="77">
        <v>613717.63</v>
      </c>
      <c r="D6" s="77">
        <v>873400</v>
      </c>
      <c r="E6" s="77">
        <v>921200</v>
      </c>
      <c r="F6" s="78">
        <v>808487.76</v>
      </c>
      <c r="G6" s="86">
        <f>F6/C6</f>
        <v>1.3173611453853786</v>
      </c>
      <c r="H6" s="86">
        <f>F6/E6</f>
        <v>0.8776462874511507</v>
      </c>
    </row>
    <row r="7" spans="2:8" ht="15.75" customHeight="1" x14ac:dyDescent="0.25">
      <c r="B7" s="7" t="s">
        <v>137</v>
      </c>
      <c r="C7" s="77">
        <v>613717.63</v>
      </c>
      <c r="D7" s="77">
        <v>873400</v>
      </c>
      <c r="E7" s="77">
        <v>921200</v>
      </c>
      <c r="F7" s="78">
        <v>808487.76</v>
      </c>
      <c r="G7" s="86">
        <f t="shared" ref="G7:G8" si="0">F7/C7</f>
        <v>1.3173611453853786</v>
      </c>
      <c r="H7" s="86">
        <f t="shared" ref="H7:H8" si="1">F7/E7</f>
        <v>0.8776462874511507</v>
      </c>
    </row>
    <row r="8" spans="2:8" x14ac:dyDescent="0.25">
      <c r="B8" s="13" t="s">
        <v>138</v>
      </c>
      <c r="C8" s="73">
        <v>613717.63</v>
      </c>
      <c r="D8" s="73">
        <v>873400</v>
      </c>
      <c r="E8" s="73">
        <v>921200</v>
      </c>
      <c r="F8" s="75">
        <v>808487.76</v>
      </c>
      <c r="G8" s="71">
        <f t="shared" si="0"/>
        <v>1.3173611453853786</v>
      </c>
      <c r="H8" s="71">
        <f t="shared" si="1"/>
        <v>0.8776462874511507</v>
      </c>
    </row>
    <row r="10" spans="2:8" x14ac:dyDescent="0.25">
      <c r="B10" s="29"/>
      <c r="C10" s="29"/>
      <c r="D10" s="29"/>
      <c r="E10" s="29"/>
      <c r="F10" s="29"/>
      <c r="G10" s="29"/>
      <c r="H10" s="29"/>
    </row>
    <row r="11" spans="2:8" x14ac:dyDescent="0.25">
      <c r="B11" s="29"/>
      <c r="C11" s="29"/>
      <c r="D11" s="29"/>
      <c r="E11" s="29"/>
      <c r="F11" s="29"/>
      <c r="G11" s="29"/>
      <c r="H11" s="29"/>
    </row>
    <row r="12" spans="2:8" x14ac:dyDescent="0.25">
      <c r="B12" s="29"/>
      <c r="C12" s="29"/>
      <c r="D12" s="29"/>
      <c r="E12" s="29"/>
      <c r="F12" s="29"/>
      <c r="G12" s="29"/>
      <c r="H12" s="2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I14" sqref="I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6" t="s">
        <v>11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2" ht="18" x14ac:dyDescent="0.25">
      <c r="B3" s="47"/>
      <c r="C3" s="47"/>
      <c r="D3" s="47"/>
      <c r="E3" s="47"/>
      <c r="F3" s="47"/>
      <c r="G3" s="47"/>
      <c r="H3" s="47"/>
      <c r="I3" s="47"/>
      <c r="J3" s="48"/>
      <c r="K3" s="48"/>
      <c r="L3" s="48"/>
    </row>
    <row r="4" spans="2:12" ht="18" customHeight="1" x14ac:dyDescent="0.25">
      <c r="B4" s="106" t="s">
        <v>58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2" ht="15.75" customHeight="1" x14ac:dyDescent="0.25">
      <c r="B5" s="106" t="s">
        <v>44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12" ht="18" x14ac:dyDescent="0.25">
      <c r="B6" s="47"/>
      <c r="C6" s="47"/>
      <c r="D6" s="47"/>
      <c r="E6" s="47"/>
      <c r="F6" s="47"/>
      <c r="G6" s="47"/>
      <c r="H6" s="47"/>
      <c r="I6" s="47"/>
      <c r="J6" s="48"/>
      <c r="K6" s="48"/>
      <c r="L6" s="48"/>
    </row>
    <row r="7" spans="2:12" ht="25.5" customHeight="1" x14ac:dyDescent="0.25">
      <c r="B7" s="135" t="s">
        <v>7</v>
      </c>
      <c r="C7" s="136"/>
      <c r="D7" s="136"/>
      <c r="E7" s="136"/>
      <c r="F7" s="137"/>
      <c r="G7" s="36" t="s">
        <v>123</v>
      </c>
      <c r="H7" s="36" t="s">
        <v>119</v>
      </c>
      <c r="I7" s="36" t="s">
        <v>120</v>
      </c>
      <c r="J7" s="36" t="s">
        <v>121</v>
      </c>
      <c r="K7" s="36" t="s">
        <v>26</v>
      </c>
      <c r="L7" s="36" t="s">
        <v>55</v>
      </c>
    </row>
    <row r="8" spans="2:12" x14ac:dyDescent="0.25">
      <c r="B8" s="135">
        <v>1</v>
      </c>
      <c r="C8" s="136"/>
      <c r="D8" s="136"/>
      <c r="E8" s="136"/>
      <c r="F8" s="137"/>
      <c r="G8" s="37">
        <v>2</v>
      </c>
      <c r="H8" s="37">
        <v>3</v>
      </c>
      <c r="I8" s="37">
        <v>4</v>
      </c>
      <c r="J8" s="37">
        <v>5</v>
      </c>
      <c r="K8" s="37" t="s">
        <v>39</v>
      </c>
      <c r="L8" s="37" t="s">
        <v>40</v>
      </c>
    </row>
    <row r="9" spans="2:12" ht="25.5" x14ac:dyDescent="0.25">
      <c r="B9" s="7">
        <v>8</v>
      </c>
      <c r="C9" s="7"/>
      <c r="D9" s="7"/>
      <c r="E9" s="7"/>
      <c r="F9" s="7" t="s">
        <v>8</v>
      </c>
      <c r="G9" s="5"/>
      <c r="H9" s="5"/>
      <c r="I9" s="5"/>
      <c r="J9" s="27"/>
      <c r="K9" s="27"/>
      <c r="L9" s="27"/>
    </row>
    <row r="10" spans="2:12" x14ac:dyDescent="0.25">
      <c r="B10" s="7"/>
      <c r="C10" s="11">
        <v>84</v>
      </c>
      <c r="D10" s="11"/>
      <c r="E10" s="11"/>
      <c r="F10" s="11" t="s">
        <v>13</v>
      </c>
      <c r="G10" s="5"/>
      <c r="H10" s="5"/>
      <c r="I10" s="5"/>
      <c r="J10" s="27"/>
      <c r="K10" s="27"/>
      <c r="L10" s="27"/>
    </row>
    <row r="11" spans="2:12" ht="51" x14ac:dyDescent="0.25">
      <c r="B11" s="8"/>
      <c r="C11" s="8"/>
      <c r="D11" s="8">
        <v>841</v>
      </c>
      <c r="E11" s="8"/>
      <c r="F11" s="22" t="s">
        <v>45</v>
      </c>
      <c r="G11" s="5"/>
      <c r="H11" s="5"/>
      <c r="I11" s="5"/>
      <c r="J11" s="27"/>
      <c r="K11" s="27"/>
      <c r="L11" s="27"/>
    </row>
    <row r="12" spans="2:12" ht="25.5" x14ac:dyDescent="0.25">
      <c r="B12" s="8"/>
      <c r="C12" s="8"/>
      <c r="D12" s="8"/>
      <c r="E12" s="8">
        <v>8413</v>
      </c>
      <c r="F12" s="22" t="s">
        <v>46</v>
      </c>
      <c r="G12" s="5"/>
      <c r="H12" s="5"/>
      <c r="I12" s="5"/>
      <c r="J12" s="27"/>
      <c r="K12" s="27"/>
      <c r="L12" s="27"/>
    </row>
    <row r="13" spans="2:12" x14ac:dyDescent="0.25">
      <c r="B13" s="8"/>
      <c r="C13" s="8"/>
      <c r="D13" s="8"/>
      <c r="E13" s="9" t="s">
        <v>21</v>
      </c>
      <c r="F13" s="13"/>
      <c r="G13" s="5"/>
      <c r="H13" s="5"/>
      <c r="I13" s="5"/>
      <c r="J13" s="27"/>
      <c r="K13" s="27"/>
      <c r="L13" s="27"/>
    </row>
    <row r="14" spans="2:12" ht="25.5" x14ac:dyDescent="0.25">
      <c r="B14" s="10">
        <v>5</v>
      </c>
      <c r="C14" s="10"/>
      <c r="D14" s="10"/>
      <c r="E14" s="10"/>
      <c r="F14" s="14" t="s">
        <v>9</v>
      </c>
      <c r="G14" s="5"/>
      <c r="H14" s="5"/>
      <c r="I14" s="5"/>
      <c r="J14" s="27"/>
      <c r="K14" s="27"/>
      <c r="L14" s="27"/>
    </row>
    <row r="15" spans="2:12" ht="25.5" x14ac:dyDescent="0.25">
      <c r="B15" s="11"/>
      <c r="C15" s="11">
        <v>54</v>
      </c>
      <c r="D15" s="11"/>
      <c r="E15" s="11"/>
      <c r="F15" s="15" t="s">
        <v>14</v>
      </c>
      <c r="G15" s="5"/>
      <c r="H15" s="5"/>
      <c r="I15" s="6"/>
      <c r="J15" s="27"/>
      <c r="K15" s="27"/>
      <c r="L15" s="27"/>
    </row>
    <row r="16" spans="2:12" ht="63.75" x14ac:dyDescent="0.25">
      <c r="B16" s="11"/>
      <c r="C16" s="11"/>
      <c r="D16" s="11">
        <v>541</v>
      </c>
      <c r="E16" s="22"/>
      <c r="F16" s="22" t="s">
        <v>47</v>
      </c>
      <c r="G16" s="5"/>
      <c r="H16" s="5"/>
      <c r="I16" s="6"/>
      <c r="J16" s="27"/>
      <c r="K16" s="27"/>
      <c r="L16" s="27"/>
    </row>
    <row r="17" spans="2:12" ht="38.25" x14ac:dyDescent="0.25">
      <c r="B17" s="11"/>
      <c r="C17" s="11"/>
      <c r="D17" s="11"/>
      <c r="E17" s="22">
        <v>5413</v>
      </c>
      <c r="F17" s="22" t="s">
        <v>48</v>
      </c>
      <c r="G17" s="5"/>
      <c r="H17" s="5"/>
      <c r="I17" s="6"/>
      <c r="J17" s="27"/>
      <c r="K17" s="27"/>
      <c r="L17" s="27"/>
    </row>
    <row r="18" spans="2:12" x14ac:dyDescent="0.25">
      <c r="B18" s="12"/>
      <c r="C18" s="10"/>
      <c r="D18" s="10"/>
      <c r="E18" s="10"/>
      <c r="F18" s="14" t="s">
        <v>21</v>
      </c>
      <c r="G18" s="5"/>
      <c r="H18" s="5"/>
      <c r="I18" s="5"/>
      <c r="J18" s="27"/>
      <c r="K18" s="27"/>
      <c r="L18" s="27"/>
    </row>
    <row r="20" spans="2:12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C5" sqref="C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6" t="s">
        <v>49</v>
      </c>
      <c r="C2" s="106"/>
      <c r="D2" s="106"/>
      <c r="E2" s="106"/>
      <c r="F2" s="106"/>
      <c r="G2" s="106"/>
      <c r="H2" s="106"/>
    </row>
    <row r="3" spans="2:8" ht="18" x14ac:dyDescent="0.25">
      <c r="B3" s="47"/>
      <c r="C3" s="47"/>
      <c r="D3" s="47"/>
      <c r="E3" s="47"/>
      <c r="F3" s="48"/>
      <c r="G3" s="48"/>
      <c r="H3" s="48"/>
    </row>
    <row r="4" spans="2:8" ht="25.5" x14ac:dyDescent="0.25">
      <c r="B4" s="33" t="s">
        <v>7</v>
      </c>
      <c r="C4" s="33" t="s">
        <v>123</v>
      </c>
      <c r="D4" s="33" t="s">
        <v>119</v>
      </c>
      <c r="E4" s="33" t="s">
        <v>120</v>
      </c>
      <c r="F4" s="33" t="s">
        <v>121</v>
      </c>
      <c r="G4" s="33" t="s">
        <v>26</v>
      </c>
      <c r="H4" s="33" t="s">
        <v>55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39</v>
      </c>
      <c r="H5" s="33" t="s">
        <v>40</v>
      </c>
    </row>
    <row r="6" spans="2:8" x14ac:dyDescent="0.25">
      <c r="B6" s="7" t="s">
        <v>51</v>
      </c>
      <c r="C6" s="5"/>
      <c r="D6" s="5"/>
      <c r="E6" s="6"/>
      <c r="F6" s="27"/>
      <c r="G6" s="27"/>
      <c r="H6" s="27"/>
    </row>
    <row r="7" spans="2:8" x14ac:dyDescent="0.25">
      <c r="B7" s="7" t="s">
        <v>18</v>
      </c>
      <c r="C7" s="5"/>
      <c r="D7" s="5"/>
      <c r="E7" s="5"/>
      <c r="F7" s="27"/>
      <c r="G7" s="27"/>
      <c r="H7" s="27"/>
    </row>
    <row r="8" spans="2:8" x14ac:dyDescent="0.25">
      <c r="B8" s="19" t="s">
        <v>19</v>
      </c>
      <c r="C8" s="5"/>
      <c r="D8" s="5"/>
      <c r="E8" s="5"/>
      <c r="F8" s="27"/>
      <c r="G8" s="27"/>
      <c r="H8" s="27"/>
    </row>
    <row r="9" spans="2:8" x14ac:dyDescent="0.25">
      <c r="B9" s="20" t="s">
        <v>20</v>
      </c>
      <c r="C9" s="5"/>
      <c r="D9" s="5"/>
      <c r="E9" s="5"/>
      <c r="F9" s="27"/>
      <c r="G9" s="27"/>
      <c r="H9" s="27"/>
    </row>
    <row r="10" spans="2:8" x14ac:dyDescent="0.25">
      <c r="B10" s="20" t="s">
        <v>21</v>
      </c>
      <c r="C10" s="5"/>
      <c r="D10" s="5"/>
      <c r="E10" s="5"/>
      <c r="F10" s="27"/>
      <c r="G10" s="27"/>
      <c r="H10" s="27"/>
    </row>
    <row r="11" spans="2:8" x14ac:dyDescent="0.25">
      <c r="B11" s="7" t="s">
        <v>22</v>
      </c>
      <c r="C11" s="5"/>
      <c r="D11" s="5"/>
      <c r="E11" s="6"/>
      <c r="F11" s="27"/>
      <c r="G11" s="27"/>
      <c r="H11" s="27"/>
    </row>
    <row r="12" spans="2:8" x14ac:dyDescent="0.25">
      <c r="B12" s="21" t="s">
        <v>23</v>
      </c>
      <c r="C12" s="5"/>
      <c r="D12" s="5"/>
      <c r="E12" s="6"/>
      <c r="F12" s="27"/>
      <c r="G12" s="27"/>
      <c r="H12" s="27"/>
    </row>
    <row r="13" spans="2:8" x14ac:dyDescent="0.25">
      <c r="B13" s="7" t="s">
        <v>24</v>
      </c>
      <c r="C13" s="5"/>
      <c r="D13" s="5"/>
      <c r="E13" s="6"/>
      <c r="F13" s="27"/>
      <c r="G13" s="27"/>
      <c r="H13" s="27"/>
    </row>
    <row r="14" spans="2:8" x14ac:dyDescent="0.25">
      <c r="B14" s="21" t="s">
        <v>25</v>
      </c>
      <c r="C14" s="5"/>
      <c r="D14" s="5"/>
      <c r="E14" s="6"/>
      <c r="F14" s="27"/>
      <c r="G14" s="27"/>
      <c r="H14" s="27"/>
    </row>
    <row r="15" spans="2:8" x14ac:dyDescent="0.25">
      <c r="B15" s="11" t="s">
        <v>16</v>
      </c>
      <c r="C15" s="5"/>
      <c r="D15" s="5"/>
      <c r="E15" s="6"/>
      <c r="F15" s="27"/>
      <c r="G15" s="27"/>
      <c r="H15" s="27"/>
    </row>
    <row r="16" spans="2:8" x14ac:dyDescent="0.25">
      <c r="B16" s="21"/>
      <c r="C16" s="5"/>
      <c r="D16" s="5"/>
      <c r="E16" s="6"/>
      <c r="F16" s="27"/>
      <c r="G16" s="27"/>
      <c r="H16" s="27"/>
    </row>
    <row r="17" spans="2:8" ht="15.75" customHeight="1" x14ac:dyDescent="0.25">
      <c r="B17" s="7" t="s">
        <v>52</v>
      </c>
      <c r="C17" s="5"/>
      <c r="D17" s="5"/>
      <c r="E17" s="6"/>
      <c r="F17" s="27"/>
      <c r="G17" s="27"/>
      <c r="H17" s="27"/>
    </row>
    <row r="18" spans="2:8" ht="15.75" customHeight="1" x14ac:dyDescent="0.25">
      <c r="B18" s="7" t="s">
        <v>18</v>
      </c>
      <c r="C18" s="5"/>
      <c r="D18" s="5"/>
      <c r="E18" s="5"/>
      <c r="F18" s="27"/>
      <c r="G18" s="27"/>
      <c r="H18" s="27"/>
    </row>
    <row r="19" spans="2:8" x14ac:dyDescent="0.25">
      <c r="B19" s="19" t="s">
        <v>19</v>
      </c>
      <c r="C19" s="5"/>
      <c r="D19" s="5"/>
      <c r="E19" s="5"/>
      <c r="F19" s="27"/>
      <c r="G19" s="27"/>
      <c r="H19" s="27"/>
    </row>
    <row r="20" spans="2:8" x14ac:dyDescent="0.25">
      <c r="B20" s="20" t="s">
        <v>20</v>
      </c>
      <c r="C20" s="5"/>
      <c r="D20" s="5"/>
      <c r="E20" s="5"/>
      <c r="F20" s="27"/>
      <c r="G20" s="27"/>
      <c r="H20" s="27"/>
    </row>
    <row r="21" spans="2:8" x14ac:dyDescent="0.25">
      <c r="B21" s="20" t="s">
        <v>21</v>
      </c>
      <c r="C21" s="5"/>
      <c r="D21" s="5"/>
      <c r="E21" s="5"/>
      <c r="F21" s="27"/>
      <c r="G21" s="27"/>
      <c r="H21" s="27"/>
    </row>
    <row r="22" spans="2:8" x14ac:dyDescent="0.25">
      <c r="B22" s="7" t="s">
        <v>22</v>
      </c>
      <c r="C22" s="5"/>
      <c r="D22" s="5"/>
      <c r="E22" s="6"/>
      <c r="F22" s="27"/>
      <c r="G22" s="27"/>
      <c r="H22" s="27"/>
    </row>
    <row r="23" spans="2:8" x14ac:dyDescent="0.25">
      <c r="B23" s="21" t="s">
        <v>23</v>
      </c>
      <c r="C23" s="5"/>
      <c r="D23" s="5"/>
      <c r="E23" s="6"/>
      <c r="F23" s="27"/>
      <c r="G23" s="27"/>
      <c r="H23" s="27"/>
    </row>
    <row r="24" spans="2:8" x14ac:dyDescent="0.25">
      <c r="B24" s="7" t="s">
        <v>24</v>
      </c>
      <c r="C24" s="5"/>
      <c r="D24" s="5"/>
      <c r="E24" s="6"/>
      <c r="F24" s="27"/>
      <c r="G24" s="27"/>
      <c r="H24" s="27"/>
    </row>
    <row r="25" spans="2:8" x14ac:dyDescent="0.25">
      <c r="B25" s="21" t="s">
        <v>25</v>
      </c>
      <c r="C25" s="5"/>
      <c r="D25" s="5"/>
      <c r="E25" s="6"/>
      <c r="F25" s="27"/>
      <c r="G25" s="27"/>
      <c r="H25" s="27"/>
    </row>
    <row r="26" spans="2:8" x14ac:dyDescent="0.25">
      <c r="B26" s="11" t="s">
        <v>16</v>
      </c>
      <c r="C26" s="5"/>
      <c r="D26" s="5"/>
      <c r="E26" s="6"/>
      <c r="F26" s="27"/>
      <c r="G26" s="27"/>
      <c r="H26" s="27"/>
    </row>
    <row r="28" spans="2:8" x14ac:dyDescent="0.25">
      <c r="B28" s="39"/>
      <c r="C28" s="39"/>
      <c r="D28" s="39"/>
      <c r="E28" s="39"/>
      <c r="F28" s="39"/>
      <c r="G28" s="39"/>
      <c r="H28" s="3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97"/>
  <sheetViews>
    <sheetView tabSelected="1" topLeftCell="A83" workbookViewId="0">
      <selection activeCell="G30" sqref="G30"/>
    </sheetView>
  </sheetViews>
  <sheetFormatPr defaultRowHeight="15" x14ac:dyDescent="0.25"/>
  <cols>
    <col min="2" max="2" width="7.42578125" bestFit="1" customWidth="1"/>
    <col min="3" max="3" width="63.140625" bestFit="1" customWidth="1"/>
    <col min="4" max="5" width="24.28515625" customWidth="1"/>
    <col min="6" max="6" width="15.7109375" style="99" customWidth="1"/>
    <col min="7" max="7" width="24.28515625" customWidth="1"/>
  </cols>
  <sheetData>
    <row r="1" spans="2:8" ht="18" x14ac:dyDescent="0.25">
      <c r="B1" s="3"/>
      <c r="C1" s="3"/>
      <c r="D1" s="3"/>
      <c r="E1" s="3"/>
      <c r="F1" s="95"/>
      <c r="G1" s="4"/>
    </row>
    <row r="2" spans="2:8" ht="18" customHeight="1" x14ac:dyDescent="0.25">
      <c r="B2" s="106" t="s">
        <v>10</v>
      </c>
      <c r="C2" s="106"/>
      <c r="D2" s="106"/>
      <c r="E2" s="106"/>
      <c r="F2" s="106"/>
      <c r="G2" s="23"/>
    </row>
    <row r="3" spans="2:8" ht="18" x14ac:dyDescent="0.25">
      <c r="B3" s="47"/>
      <c r="C3" s="47"/>
      <c r="D3" s="47"/>
      <c r="E3" s="47"/>
      <c r="F3" s="96"/>
      <c r="G3" s="4"/>
    </row>
    <row r="4" spans="2:8" ht="15.75" x14ac:dyDescent="0.25">
      <c r="B4" s="141" t="s">
        <v>60</v>
      </c>
      <c r="C4" s="141"/>
      <c r="D4" s="141"/>
      <c r="E4" s="141"/>
      <c r="F4" s="141"/>
    </row>
    <row r="5" spans="2:8" ht="18" x14ac:dyDescent="0.25">
      <c r="B5" s="47"/>
      <c r="C5" s="47"/>
      <c r="D5" s="47"/>
      <c r="E5" s="47"/>
      <c r="F5" s="96"/>
    </row>
    <row r="6" spans="2:8" ht="25.5" x14ac:dyDescent="0.25">
      <c r="B6" s="135" t="s">
        <v>7</v>
      </c>
      <c r="C6" s="136"/>
      <c r="D6" s="33" t="s">
        <v>120</v>
      </c>
      <c r="E6" s="33" t="s">
        <v>122</v>
      </c>
      <c r="F6" s="97" t="s">
        <v>55</v>
      </c>
    </row>
    <row r="7" spans="2:8" s="38" customFormat="1" ht="11.25" x14ac:dyDescent="0.2">
      <c r="B7" s="132">
        <v>1</v>
      </c>
      <c r="C7" s="133"/>
      <c r="D7" s="35">
        <v>3</v>
      </c>
      <c r="E7" s="35">
        <v>4</v>
      </c>
      <c r="F7" s="98" t="s">
        <v>50</v>
      </c>
    </row>
    <row r="8" spans="2:8" s="38" customFormat="1" ht="11.25" customHeight="1" x14ac:dyDescent="0.2">
      <c r="B8" s="139" t="s">
        <v>164</v>
      </c>
      <c r="C8" s="140"/>
      <c r="D8" s="100">
        <v>921200</v>
      </c>
      <c r="E8" s="100">
        <v>808487.76</v>
      </c>
      <c r="F8" s="101">
        <f>E8/D8</f>
        <v>0.8776462874511507</v>
      </c>
      <c r="G8" s="87"/>
    </row>
    <row r="9" spans="2:8" x14ac:dyDescent="0.25">
      <c r="B9" s="88" t="s">
        <v>139</v>
      </c>
      <c r="C9" s="88"/>
      <c r="D9" s="89">
        <v>758600</v>
      </c>
      <c r="E9" s="89">
        <v>675295.08</v>
      </c>
      <c r="F9" s="102">
        <f t="shared" ref="F9:F66" si="0">E9/D9</f>
        <v>0.89018597416293166</v>
      </c>
    </row>
    <row r="10" spans="2:8" x14ac:dyDescent="0.25">
      <c r="B10" s="90" t="s">
        <v>165</v>
      </c>
      <c r="C10" s="90"/>
      <c r="D10" s="91">
        <v>725600</v>
      </c>
      <c r="E10" s="91">
        <v>666996.99</v>
      </c>
      <c r="F10" s="103">
        <f t="shared" si="0"/>
        <v>0.91923510198456448</v>
      </c>
    </row>
    <row r="11" spans="2:8" ht="15" customHeight="1" x14ac:dyDescent="0.25">
      <c r="B11" s="92" t="s">
        <v>140</v>
      </c>
      <c r="C11" s="92" t="s">
        <v>36</v>
      </c>
      <c r="D11" s="93">
        <v>470000</v>
      </c>
      <c r="E11" s="93">
        <v>456746.04</v>
      </c>
      <c r="F11" s="104">
        <f t="shared" si="0"/>
        <v>0.97180008510638294</v>
      </c>
      <c r="G11" s="39"/>
      <c r="H11" s="39"/>
    </row>
    <row r="12" spans="2:8" ht="15" customHeight="1" x14ac:dyDescent="0.25">
      <c r="B12" s="92" t="s">
        <v>141</v>
      </c>
      <c r="C12" s="92" t="s">
        <v>80</v>
      </c>
      <c r="D12" s="93">
        <v>32400</v>
      </c>
      <c r="E12" s="93">
        <v>29822</v>
      </c>
      <c r="F12" s="104">
        <f t="shared" si="0"/>
        <v>0.92043209876543208</v>
      </c>
      <c r="G12" s="39"/>
      <c r="H12" s="39"/>
    </row>
    <row r="13" spans="2:8" ht="15" customHeight="1" x14ac:dyDescent="0.25">
      <c r="B13" s="92" t="s">
        <v>142</v>
      </c>
      <c r="C13" s="94" t="s">
        <v>166</v>
      </c>
      <c r="D13" s="93">
        <v>77500</v>
      </c>
      <c r="E13" s="93">
        <v>75363.11</v>
      </c>
      <c r="F13" s="104">
        <f t="shared" si="0"/>
        <v>0.97242722580645158</v>
      </c>
      <c r="G13" s="39"/>
      <c r="H13" s="39"/>
    </row>
    <row r="14" spans="2:8" x14ac:dyDescent="0.25">
      <c r="B14" s="27" t="s">
        <v>143</v>
      </c>
      <c r="C14" s="27" t="s">
        <v>167</v>
      </c>
      <c r="D14" s="75">
        <v>10000</v>
      </c>
      <c r="E14" s="75">
        <v>9194.23</v>
      </c>
      <c r="F14" s="104">
        <f t="shared" si="0"/>
        <v>0.91942299999999999</v>
      </c>
    </row>
    <row r="15" spans="2:8" x14ac:dyDescent="0.25">
      <c r="B15" s="27" t="s">
        <v>144</v>
      </c>
      <c r="C15" s="27" t="s">
        <v>84</v>
      </c>
      <c r="D15" s="75">
        <v>4000</v>
      </c>
      <c r="E15" s="75">
        <v>3830</v>
      </c>
      <c r="F15" s="104">
        <f t="shared" si="0"/>
        <v>0.95750000000000002</v>
      </c>
    </row>
    <row r="16" spans="2:8" x14ac:dyDescent="0.25">
      <c r="B16" s="27" t="s">
        <v>145</v>
      </c>
      <c r="C16" s="27" t="s">
        <v>168</v>
      </c>
      <c r="D16" s="75">
        <v>10400</v>
      </c>
      <c r="E16" s="75">
        <v>0</v>
      </c>
      <c r="F16" s="104">
        <f t="shared" si="0"/>
        <v>0</v>
      </c>
    </row>
    <row r="17" spans="2:6" x14ac:dyDescent="0.25">
      <c r="B17" s="27" t="s">
        <v>146</v>
      </c>
      <c r="C17" s="27" t="s">
        <v>169</v>
      </c>
      <c r="D17" s="75">
        <v>3000</v>
      </c>
      <c r="E17" s="75">
        <v>2664.38</v>
      </c>
      <c r="F17" s="104">
        <f t="shared" si="0"/>
        <v>0.88812666666666673</v>
      </c>
    </row>
    <row r="18" spans="2:6" x14ac:dyDescent="0.25">
      <c r="B18" s="27" t="s">
        <v>147</v>
      </c>
      <c r="C18" s="27" t="s">
        <v>88</v>
      </c>
      <c r="D18" s="75">
        <v>2000</v>
      </c>
      <c r="E18" s="75">
        <v>0</v>
      </c>
      <c r="F18" s="104">
        <f t="shared" si="0"/>
        <v>0</v>
      </c>
    </row>
    <row r="19" spans="2:6" x14ac:dyDescent="0.25">
      <c r="B19" s="27" t="s">
        <v>148</v>
      </c>
      <c r="C19" s="27" t="s">
        <v>89</v>
      </c>
      <c r="D19" s="75">
        <v>15000</v>
      </c>
      <c r="E19" s="75">
        <v>8271.61</v>
      </c>
      <c r="F19" s="104">
        <f t="shared" si="0"/>
        <v>0.55144066666666669</v>
      </c>
    </row>
    <row r="20" spans="2:6" x14ac:dyDescent="0.25">
      <c r="B20" s="27" t="s">
        <v>149</v>
      </c>
      <c r="C20" s="27" t="s">
        <v>170</v>
      </c>
      <c r="D20" s="75">
        <v>7500</v>
      </c>
      <c r="E20" s="75">
        <v>581.03</v>
      </c>
      <c r="F20" s="104">
        <f t="shared" si="0"/>
        <v>7.747066666666666E-2</v>
      </c>
    </row>
    <row r="21" spans="2:6" x14ac:dyDescent="0.25">
      <c r="B21" s="27" t="s">
        <v>150</v>
      </c>
      <c r="C21" s="27" t="s">
        <v>171</v>
      </c>
      <c r="D21" s="75">
        <v>2000</v>
      </c>
      <c r="E21" s="75">
        <v>210.43</v>
      </c>
      <c r="F21" s="104">
        <f t="shared" si="0"/>
        <v>0.105215</v>
      </c>
    </row>
    <row r="22" spans="2:6" x14ac:dyDescent="0.25">
      <c r="B22" s="27" t="s">
        <v>151</v>
      </c>
      <c r="C22" s="27" t="s">
        <v>172</v>
      </c>
      <c r="D22" s="75">
        <v>8500</v>
      </c>
      <c r="E22" s="75">
        <v>2383.2800000000002</v>
      </c>
      <c r="F22" s="104">
        <f t="shared" si="0"/>
        <v>0.28038588235294121</v>
      </c>
    </row>
    <row r="23" spans="2:6" x14ac:dyDescent="0.25">
      <c r="B23" s="27" t="s">
        <v>152</v>
      </c>
      <c r="C23" s="27" t="s">
        <v>173</v>
      </c>
      <c r="D23" s="75">
        <v>5000</v>
      </c>
      <c r="E23" s="75">
        <v>982.23</v>
      </c>
      <c r="F23" s="104">
        <f t="shared" si="0"/>
        <v>0.19644600000000001</v>
      </c>
    </row>
    <row r="24" spans="2:6" x14ac:dyDescent="0.25">
      <c r="B24" s="27" t="s">
        <v>153</v>
      </c>
      <c r="C24" s="27" t="s">
        <v>96</v>
      </c>
      <c r="D24" s="75">
        <v>10000</v>
      </c>
      <c r="E24" s="75">
        <v>6570.94</v>
      </c>
      <c r="F24" s="104">
        <f t="shared" si="0"/>
        <v>0.65709399999999996</v>
      </c>
    </row>
    <row r="25" spans="2:6" x14ac:dyDescent="0.25">
      <c r="B25" s="27" t="s">
        <v>154</v>
      </c>
      <c r="C25" s="27" t="s">
        <v>97</v>
      </c>
      <c r="D25" s="75">
        <v>1000</v>
      </c>
      <c r="E25" s="75">
        <v>1000</v>
      </c>
      <c r="F25" s="104">
        <f t="shared" si="0"/>
        <v>1</v>
      </c>
    </row>
    <row r="26" spans="2:6" x14ac:dyDescent="0.25">
      <c r="B26" s="27" t="s">
        <v>156</v>
      </c>
      <c r="C26" s="27" t="s">
        <v>98</v>
      </c>
      <c r="D26" s="75">
        <v>4500</v>
      </c>
      <c r="E26" s="75">
        <v>5015</v>
      </c>
      <c r="F26" s="104">
        <f t="shared" si="0"/>
        <v>1.1144444444444443</v>
      </c>
    </row>
    <row r="27" spans="2:6" x14ac:dyDescent="0.25">
      <c r="B27" s="27" t="s">
        <v>157</v>
      </c>
      <c r="C27" s="27" t="s">
        <v>99</v>
      </c>
      <c r="D27" s="75">
        <v>4000</v>
      </c>
      <c r="E27" s="75">
        <v>3319.74</v>
      </c>
      <c r="F27" s="104">
        <f t="shared" si="0"/>
        <v>0.82993499999999998</v>
      </c>
    </row>
    <row r="28" spans="2:6" x14ac:dyDescent="0.25">
      <c r="B28" s="27" t="s">
        <v>158</v>
      </c>
      <c r="C28" s="27" t="s">
        <v>100</v>
      </c>
      <c r="D28" s="75">
        <v>52000</v>
      </c>
      <c r="E28" s="75">
        <v>54193.22</v>
      </c>
      <c r="F28" s="104">
        <f t="shared" si="0"/>
        <v>1.0421773076923078</v>
      </c>
    </row>
    <row r="29" spans="2:6" x14ac:dyDescent="0.25">
      <c r="B29" s="27" t="s">
        <v>159</v>
      </c>
      <c r="C29" s="27" t="s">
        <v>175</v>
      </c>
      <c r="D29" s="75">
        <v>2100</v>
      </c>
      <c r="E29" s="75">
        <v>2704.75</v>
      </c>
      <c r="F29" s="104">
        <f t="shared" si="0"/>
        <v>1.2879761904761904</v>
      </c>
    </row>
    <row r="30" spans="2:6" x14ac:dyDescent="0.25">
      <c r="B30" s="27" t="s">
        <v>160</v>
      </c>
      <c r="C30" s="27" t="s">
        <v>104</v>
      </c>
      <c r="D30" s="75">
        <v>2800</v>
      </c>
      <c r="E30" s="75">
        <v>2330.79</v>
      </c>
      <c r="F30" s="104">
        <f t="shared" si="0"/>
        <v>0.83242499999999997</v>
      </c>
    </row>
    <row r="31" spans="2:6" x14ac:dyDescent="0.25">
      <c r="B31" s="27" t="s">
        <v>161</v>
      </c>
      <c r="C31" s="27" t="s">
        <v>106</v>
      </c>
      <c r="D31" s="75">
        <v>500</v>
      </c>
      <c r="E31" s="75">
        <v>360</v>
      </c>
      <c r="F31" s="104">
        <f t="shared" si="0"/>
        <v>0.72</v>
      </c>
    </row>
    <row r="32" spans="2:6" x14ac:dyDescent="0.25">
      <c r="B32" s="27" t="s">
        <v>162</v>
      </c>
      <c r="C32" s="27" t="s">
        <v>107</v>
      </c>
      <c r="D32" s="75">
        <v>200</v>
      </c>
      <c r="E32" s="75">
        <v>271.11</v>
      </c>
      <c r="F32" s="104">
        <f t="shared" si="0"/>
        <v>1.35555</v>
      </c>
    </row>
    <row r="33" spans="2:6" x14ac:dyDescent="0.25">
      <c r="B33" s="27" t="s">
        <v>163</v>
      </c>
      <c r="C33" s="27" t="s">
        <v>110</v>
      </c>
      <c r="D33" s="75">
        <v>1200</v>
      </c>
      <c r="E33" s="75">
        <v>1183.0999999999999</v>
      </c>
      <c r="F33" s="104">
        <f t="shared" si="0"/>
        <v>0.98591666666666655</v>
      </c>
    </row>
    <row r="34" spans="2:6" x14ac:dyDescent="0.25">
      <c r="B34" s="90" t="s">
        <v>176</v>
      </c>
      <c r="C34" s="90"/>
      <c r="D34" s="91">
        <v>13000</v>
      </c>
      <c r="E34" s="91">
        <v>6131.61</v>
      </c>
      <c r="F34" s="103">
        <f t="shared" si="0"/>
        <v>0.47166230769230766</v>
      </c>
    </row>
    <row r="35" spans="2:6" x14ac:dyDescent="0.25">
      <c r="B35" s="27" t="s">
        <v>140</v>
      </c>
      <c r="C35" s="27" t="s">
        <v>36</v>
      </c>
      <c r="D35" s="75">
        <v>0</v>
      </c>
      <c r="E35" s="75">
        <v>0</v>
      </c>
      <c r="F35" s="104">
        <v>0</v>
      </c>
    </row>
    <row r="36" spans="2:6" x14ac:dyDescent="0.25">
      <c r="B36" s="27" t="s">
        <v>141</v>
      </c>
      <c r="C36" s="27" t="s">
        <v>80</v>
      </c>
      <c r="D36" s="75">
        <v>2000</v>
      </c>
      <c r="E36" s="75">
        <v>1400</v>
      </c>
      <c r="F36" s="104">
        <f t="shared" si="0"/>
        <v>0.7</v>
      </c>
    </row>
    <row r="37" spans="2:6" x14ac:dyDescent="0.25">
      <c r="B37" s="27" t="s">
        <v>142</v>
      </c>
      <c r="C37" s="27" t="s">
        <v>166</v>
      </c>
      <c r="D37" s="75">
        <v>0</v>
      </c>
      <c r="E37" s="75">
        <v>0</v>
      </c>
      <c r="F37" s="104">
        <v>0</v>
      </c>
    </row>
    <row r="38" spans="2:6" x14ac:dyDescent="0.25">
      <c r="B38" s="27" t="s">
        <v>177</v>
      </c>
      <c r="C38" s="27" t="s">
        <v>38</v>
      </c>
      <c r="D38" s="75">
        <v>5000</v>
      </c>
      <c r="E38" s="75">
        <v>1061.4000000000001</v>
      </c>
      <c r="F38" s="104">
        <f t="shared" si="0"/>
        <v>0.21228000000000002</v>
      </c>
    </row>
    <row r="39" spans="2:6" x14ac:dyDescent="0.25">
      <c r="B39" s="27" t="s">
        <v>143</v>
      </c>
      <c r="C39" s="27" t="s">
        <v>167</v>
      </c>
      <c r="D39" s="75">
        <v>0</v>
      </c>
      <c r="E39" s="75">
        <v>0</v>
      </c>
      <c r="F39" s="104">
        <v>0</v>
      </c>
    </row>
    <row r="40" spans="2:6" x14ac:dyDescent="0.25">
      <c r="B40" s="27" t="s">
        <v>145</v>
      </c>
      <c r="C40" s="27" t="s">
        <v>168</v>
      </c>
      <c r="D40" s="75">
        <v>200</v>
      </c>
      <c r="E40" s="75">
        <v>182</v>
      </c>
      <c r="F40" s="104">
        <f t="shared" si="0"/>
        <v>0.91</v>
      </c>
    </row>
    <row r="41" spans="2:6" x14ac:dyDescent="0.25">
      <c r="B41" s="27" t="s">
        <v>146</v>
      </c>
      <c r="C41" s="27" t="s">
        <v>169</v>
      </c>
      <c r="D41" s="75">
        <v>500</v>
      </c>
      <c r="E41" s="75">
        <v>21.43</v>
      </c>
      <c r="F41" s="104">
        <f t="shared" si="0"/>
        <v>4.2860000000000002E-2</v>
      </c>
    </row>
    <row r="42" spans="2:6" x14ac:dyDescent="0.25">
      <c r="B42" s="27" t="s">
        <v>150</v>
      </c>
      <c r="C42" s="27" t="s">
        <v>171</v>
      </c>
      <c r="D42" s="75">
        <v>1000</v>
      </c>
      <c r="E42" s="75">
        <v>81.25</v>
      </c>
      <c r="F42" s="104">
        <f t="shared" si="0"/>
        <v>8.1250000000000003E-2</v>
      </c>
    </row>
    <row r="43" spans="2:6" x14ac:dyDescent="0.25">
      <c r="B43" s="27" t="s">
        <v>151</v>
      </c>
      <c r="C43" s="27" t="s">
        <v>172</v>
      </c>
      <c r="D43" s="75">
        <v>500</v>
      </c>
      <c r="E43" s="75">
        <v>21</v>
      </c>
      <c r="F43" s="104">
        <f t="shared" si="0"/>
        <v>4.2000000000000003E-2</v>
      </c>
    </row>
    <row r="44" spans="2:6" x14ac:dyDescent="0.25">
      <c r="B44" s="27" t="s">
        <v>152</v>
      </c>
      <c r="C44" s="27" t="s">
        <v>173</v>
      </c>
      <c r="D44" s="75">
        <v>0</v>
      </c>
      <c r="E44" s="75">
        <v>1040.73</v>
      </c>
      <c r="F44" s="104">
        <v>0</v>
      </c>
    </row>
    <row r="45" spans="2:6" x14ac:dyDescent="0.25">
      <c r="B45" s="27" t="s">
        <v>155</v>
      </c>
      <c r="C45" s="27" t="s">
        <v>174</v>
      </c>
      <c r="D45" s="75">
        <v>0</v>
      </c>
      <c r="E45" s="75">
        <v>0</v>
      </c>
      <c r="F45" s="104">
        <v>0</v>
      </c>
    </row>
    <row r="46" spans="2:6" x14ac:dyDescent="0.25">
      <c r="B46" s="27" t="s">
        <v>156</v>
      </c>
      <c r="C46" s="27" t="s">
        <v>98</v>
      </c>
      <c r="D46" s="75">
        <v>0</v>
      </c>
      <c r="E46" s="75">
        <v>0</v>
      </c>
      <c r="F46" s="104">
        <v>0</v>
      </c>
    </row>
    <row r="47" spans="2:6" x14ac:dyDescent="0.25">
      <c r="B47" s="27" t="s">
        <v>157</v>
      </c>
      <c r="C47" s="27" t="s">
        <v>99</v>
      </c>
      <c r="D47" s="75">
        <v>1000</v>
      </c>
      <c r="E47" s="75">
        <v>6.05</v>
      </c>
      <c r="F47" s="104">
        <f t="shared" si="0"/>
        <v>6.0499999999999998E-3</v>
      </c>
    </row>
    <row r="48" spans="2:6" x14ac:dyDescent="0.25">
      <c r="B48" s="27" t="s">
        <v>158</v>
      </c>
      <c r="C48" s="27" t="s">
        <v>100</v>
      </c>
      <c r="D48" s="75">
        <v>1200</v>
      </c>
      <c r="E48" s="75">
        <v>1250.05</v>
      </c>
      <c r="F48" s="104">
        <f t="shared" si="0"/>
        <v>1.0417083333333332</v>
      </c>
    </row>
    <row r="49" spans="2:6" x14ac:dyDescent="0.25">
      <c r="B49" s="27" t="s">
        <v>178</v>
      </c>
      <c r="C49" s="27" t="s">
        <v>101</v>
      </c>
      <c r="D49" s="75">
        <v>100</v>
      </c>
      <c r="E49" s="75">
        <v>0</v>
      </c>
      <c r="F49" s="104">
        <f t="shared" si="0"/>
        <v>0</v>
      </c>
    </row>
    <row r="50" spans="2:6" x14ac:dyDescent="0.25">
      <c r="B50" s="27" t="s">
        <v>159</v>
      </c>
      <c r="C50" s="27" t="s">
        <v>175</v>
      </c>
      <c r="D50" s="75">
        <v>0</v>
      </c>
      <c r="E50" s="75">
        <v>2.0499999999999998</v>
      </c>
      <c r="F50" s="104">
        <v>0</v>
      </c>
    </row>
    <row r="51" spans="2:6" x14ac:dyDescent="0.25">
      <c r="B51" s="27" t="s">
        <v>160</v>
      </c>
      <c r="C51" s="27" t="s">
        <v>104</v>
      </c>
      <c r="D51" s="75">
        <v>0</v>
      </c>
      <c r="E51" s="75">
        <v>0</v>
      </c>
      <c r="F51" s="104">
        <v>0</v>
      </c>
    </row>
    <row r="52" spans="2:6" x14ac:dyDescent="0.25">
      <c r="B52" s="27" t="s">
        <v>179</v>
      </c>
      <c r="C52" s="27" t="s">
        <v>105</v>
      </c>
      <c r="D52" s="75">
        <v>1300</v>
      </c>
      <c r="E52" s="75">
        <v>1065.6500000000001</v>
      </c>
      <c r="F52" s="104">
        <f t="shared" si="0"/>
        <v>0.81973076923076926</v>
      </c>
    </row>
    <row r="53" spans="2:6" x14ac:dyDescent="0.25">
      <c r="B53" s="27" t="s">
        <v>161</v>
      </c>
      <c r="C53" s="27" t="s">
        <v>106</v>
      </c>
      <c r="D53" s="75">
        <v>200</v>
      </c>
      <c r="E53" s="75">
        <v>0</v>
      </c>
      <c r="F53" s="104">
        <f t="shared" si="0"/>
        <v>0</v>
      </c>
    </row>
    <row r="54" spans="2:6" x14ac:dyDescent="0.25">
      <c r="B54" s="90" t="s">
        <v>180</v>
      </c>
      <c r="C54" s="90"/>
      <c r="D54" s="91">
        <v>20000</v>
      </c>
      <c r="E54" s="91">
        <v>2166.48</v>
      </c>
      <c r="F54" s="103">
        <f t="shared" si="0"/>
        <v>0.108324</v>
      </c>
    </row>
    <row r="55" spans="2:6" x14ac:dyDescent="0.25">
      <c r="B55" s="27" t="s">
        <v>148</v>
      </c>
      <c r="C55" s="27" t="s">
        <v>89</v>
      </c>
      <c r="D55" s="75">
        <v>20000</v>
      </c>
      <c r="E55" s="75">
        <v>2166.48</v>
      </c>
      <c r="F55" s="104">
        <f t="shared" si="0"/>
        <v>0.108324</v>
      </c>
    </row>
    <row r="56" spans="2:6" x14ac:dyDescent="0.25">
      <c r="B56" s="88" t="s">
        <v>181</v>
      </c>
      <c r="C56" s="88"/>
      <c r="D56" s="89">
        <v>88600</v>
      </c>
      <c r="E56" s="89">
        <v>84352.79</v>
      </c>
      <c r="F56" s="102">
        <f t="shared" si="0"/>
        <v>0.95206309255079002</v>
      </c>
    </row>
    <row r="57" spans="2:6" x14ac:dyDescent="0.25">
      <c r="B57" s="90" t="s">
        <v>165</v>
      </c>
      <c r="C57" s="90"/>
      <c r="D57" s="91">
        <v>67800</v>
      </c>
      <c r="E57" s="91">
        <v>63833.3</v>
      </c>
      <c r="F57" s="103">
        <f t="shared" si="0"/>
        <v>0.94149410029498526</v>
      </c>
    </row>
    <row r="58" spans="2:6" x14ac:dyDescent="0.25">
      <c r="B58" s="27" t="s">
        <v>145</v>
      </c>
      <c r="C58" s="27" t="s">
        <v>168</v>
      </c>
      <c r="D58" s="75">
        <v>200</v>
      </c>
      <c r="E58" s="75">
        <v>273.82</v>
      </c>
      <c r="F58" s="104">
        <f t="shared" si="0"/>
        <v>1.3691</v>
      </c>
    </row>
    <row r="59" spans="2:6" x14ac:dyDescent="0.25">
      <c r="B59" s="27" t="s">
        <v>146</v>
      </c>
      <c r="C59" s="27" t="s">
        <v>169</v>
      </c>
      <c r="D59" s="75">
        <v>6500</v>
      </c>
      <c r="E59" s="75">
        <v>5980.52</v>
      </c>
      <c r="F59" s="104">
        <f t="shared" si="0"/>
        <v>0.92008000000000012</v>
      </c>
    </row>
    <row r="60" spans="2:6" x14ac:dyDescent="0.25">
      <c r="B60" s="27" t="s">
        <v>147</v>
      </c>
      <c r="C60" s="27" t="s">
        <v>88</v>
      </c>
      <c r="D60" s="75">
        <v>5700</v>
      </c>
      <c r="E60" s="75">
        <v>2244.1</v>
      </c>
      <c r="F60" s="104">
        <f t="shared" si="0"/>
        <v>0.39370175438596489</v>
      </c>
    </row>
    <row r="61" spans="2:6" x14ac:dyDescent="0.25">
      <c r="B61" s="27" t="s">
        <v>151</v>
      </c>
      <c r="C61" s="27" t="s">
        <v>172</v>
      </c>
      <c r="D61" s="75">
        <v>200</v>
      </c>
      <c r="E61" s="75">
        <v>4528.05</v>
      </c>
      <c r="F61" s="104">
        <f t="shared" si="0"/>
        <v>22.640250000000002</v>
      </c>
    </row>
    <row r="62" spans="2:6" x14ac:dyDescent="0.25">
      <c r="B62" s="27" t="s">
        <v>152</v>
      </c>
      <c r="C62" s="27" t="s">
        <v>173</v>
      </c>
      <c r="D62" s="75">
        <v>2500</v>
      </c>
      <c r="E62" s="75">
        <v>0</v>
      </c>
      <c r="F62" s="104">
        <f t="shared" si="0"/>
        <v>0</v>
      </c>
    </row>
    <row r="63" spans="2:6" x14ac:dyDescent="0.25">
      <c r="B63" s="27" t="s">
        <v>182</v>
      </c>
      <c r="C63" s="27" t="s">
        <v>95</v>
      </c>
      <c r="D63" s="75">
        <v>3500</v>
      </c>
      <c r="E63" s="75">
        <v>2089.12</v>
      </c>
      <c r="F63" s="104">
        <f t="shared" si="0"/>
        <v>0.59689142857142852</v>
      </c>
    </row>
    <row r="64" spans="2:6" x14ac:dyDescent="0.25">
      <c r="B64" s="27" t="s">
        <v>156</v>
      </c>
      <c r="C64" s="27" t="s">
        <v>98</v>
      </c>
      <c r="D64" s="75">
        <v>26900</v>
      </c>
      <c r="E64" s="75">
        <v>21465.73</v>
      </c>
      <c r="F64" s="104">
        <f t="shared" si="0"/>
        <v>0.79798252788104085</v>
      </c>
    </row>
    <row r="65" spans="2:6" x14ac:dyDescent="0.25">
      <c r="B65" s="27" t="s">
        <v>158</v>
      </c>
      <c r="C65" s="27" t="s">
        <v>100</v>
      </c>
      <c r="D65" s="75">
        <v>22000</v>
      </c>
      <c r="E65" s="75">
        <v>26951.96</v>
      </c>
      <c r="F65" s="104">
        <f t="shared" si="0"/>
        <v>1.2250890909090908</v>
      </c>
    </row>
    <row r="66" spans="2:6" x14ac:dyDescent="0.25">
      <c r="B66" s="27" t="s">
        <v>179</v>
      </c>
      <c r="C66" s="27" t="s">
        <v>105</v>
      </c>
      <c r="D66" s="75">
        <v>300</v>
      </c>
      <c r="E66" s="75">
        <v>300</v>
      </c>
      <c r="F66" s="104">
        <f t="shared" si="0"/>
        <v>1</v>
      </c>
    </row>
    <row r="67" spans="2:6" x14ac:dyDescent="0.25">
      <c r="B67" s="90" t="s">
        <v>176</v>
      </c>
      <c r="C67" s="90"/>
      <c r="D67" s="91">
        <v>0</v>
      </c>
      <c r="E67" s="91">
        <v>75.37</v>
      </c>
      <c r="F67" s="103">
        <v>0</v>
      </c>
    </row>
    <row r="68" spans="2:6" x14ac:dyDescent="0.25">
      <c r="B68" s="27" t="s">
        <v>147</v>
      </c>
      <c r="C68" s="27" t="s">
        <v>88</v>
      </c>
      <c r="D68" s="75">
        <v>0</v>
      </c>
      <c r="E68" s="75">
        <v>0</v>
      </c>
      <c r="F68" s="104">
        <v>0</v>
      </c>
    </row>
    <row r="69" spans="2:6" x14ac:dyDescent="0.25">
      <c r="B69" s="27" t="s">
        <v>149</v>
      </c>
      <c r="C69" s="27" t="s">
        <v>170</v>
      </c>
      <c r="D69" s="75">
        <v>0</v>
      </c>
      <c r="E69" s="75">
        <v>0</v>
      </c>
      <c r="F69" s="104">
        <v>0</v>
      </c>
    </row>
    <row r="70" spans="2:6" x14ac:dyDescent="0.25">
      <c r="B70" s="27" t="s">
        <v>155</v>
      </c>
      <c r="C70" s="27" t="s">
        <v>174</v>
      </c>
      <c r="D70" s="75">
        <v>0</v>
      </c>
      <c r="E70" s="75">
        <v>0</v>
      </c>
      <c r="F70" s="104">
        <v>0</v>
      </c>
    </row>
    <row r="71" spans="2:6" x14ac:dyDescent="0.25">
      <c r="B71" s="27" t="s">
        <v>156</v>
      </c>
      <c r="C71" s="27" t="s">
        <v>98</v>
      </c>
      <c r="D71" s="75">
        <v>0</v>
      </c>
      <c r="E71" s="75">
        <v>75.37</v>
      </c>
      <c r="F71" s="104">
        <v>0</v>
      </c>
    </row>
    <row r="72" spans="2:6" x14ac:dyDescent="0.25">
      <c r="B72" s="27" t="s">
        <v>179</v>
      </c>
      <c r="C72" s="27" t="s">
        <v>105</v>
      </c>
      <c r="D72" s="75">
        <v>0</v>
      </c>
      <c r="E72" s="75">
        <v>0</v>
      </c>
      <c r="F72" s="104">
        <v>0</v>
      </c>
    </row>
    <row r="73" spans="2:6" x14ac:dyDescent="0.25">
      <c r="B73" s="27" t="s">
        <v>163</v>
      </c>
      <c r="C73" s="27" t="s">
        <v>110</v>
      </c>
      <c r="D73" s="75">
        <v>0</v>
      </c>
      <c r="E73" s="75">
        <v>0</v>
      </c>
      <c r="F73" s="104">
        <v>0</v>
      </c>
    </row>
    <row r="74" spans="2:6" x14ac:dyDescent="0.25">
      <c r="B74" s="90" t="s">
        <v>180</v>
      </c>
      <c r="C74" s="90"/>
      <c r="D74" s="91">
        <v>20800</v>
      </c>
      <c r="E74" s="91">
        <v>20444.12</v>
      </c>
      <c r="F74" s="103">
        <f t="shared" ref="F74:F93" si="1">E74/D74</f>
        <v>0.98289038461538458</v>
      </c>
    </row>
    <row r="75" spans="2:6" x14ac:dyDescent="0.25">
      <c r="B75" s="27" t="s">
        <v>177</v>
      </c>
      <c r="C75" s="27" t="s">
        <v>38</v>
      </c>
      <c r="D75" s="75">
        <v>4100</v>
      </c>
      <c r="E75" s="75">
        <v>3838.72</v>
      </c>
      <c r="F75" s="104">
        <f t="shared" si="1"/>
        <v>0.93627317073170724</v>
      </c>
    </row>
    <row r="76" spans="2:6" x14ac:dyDescent="0.25">
      <c r="B76" s="27" t="s">
        <v>146</v>
      </c>
      <c r="C76" s="27" t="s">
        <v>169</v>
      </c>
      <c r="D76" s="75">
        <v>2000</v>
      </c>
      <c r="E76" s="75">
        <v>1000</v>
      </c>
      <c r="F76" s="104">
        <f t="shared" si="1"/>
        <v>0.5</v>
      </c>
    </row>
    <row r="77" spans="2:6" x14ac:dyDescent="0.25">
      <c r="B77" s="27" t="s">
        <v>147</v>
      </c>
      <c r="C77" s="27" t="s">
        <v>88</v>
      </c>
      <c r="D77" s="75">
        <v>1200</v>
      </c>
      <c r="E77" s="75">
        <v>2325.4</v>
      </c>
      <c r="F77" s="104">
        <f t="shared" si="1"/>
        <v>1.9378333333333335</v>
      </c>
    </row>
    <row r="78" spans="2:6" x14ac:dyDescent="0.25">
      <c r="B78" s="27" t="s">
        <v>151</v>
      </c>
      <c r="C78" s="27" t="s">
        <v>172</v>
      </c>
      <c r="D78" s="75">
        <v>0</v>
      </c>
      <c r="E78" s="75">
        <v>0</v>
      </c>
      <c r="F78" s="104">
        <v>0</v>
      </c>
    </row>
    <row r="79" spans="2:6" x14ac:dyDescent="0.25">
      <c r="B79" s="27" t="s">
        <v>182</v>
      </c>
      <c r="C79" s="27" t="s">
        <v>95</v>
      </c>
      <c r="D79" s="75">
        <v>0</v>
      </c>
      <c r="E79" s="75">
        <v>0</v>
      </c>
      <c r="F79" s="104">
        <v>0</v>
      </c>
    </row>
    <row r="80" spans="2:6" x14ac:dyDescent="0.25">
      <c r="B80" s="27" t="s">
        <v>156</v>
      </c>
      <c r="C80" s="27" t="s">
        <v>98</v>
      </c>
      <c r="D80" s="75">
        <v>3200</v>
      </c>
      <c r="E80" s="75">
        <v>6700</v>
      </c>
      <c r="F80" s="104">
        <f t="shared" si="1"/>
        <v>2.09375</v>
      </c>
    </row>
    <row r="81" spans="2:6" x14ac:dyDescent="0.25">
      <c r="B81" s="27" t="s">
        <v>158</v>
      </c>
      <c r="C81" s="27" t="s">
        <v>100</v>
      </c>
      <c r="D81" s="75">
        <v>10300</v>
      </c>
      <c r="E81" s="75">
        <v>6580</v>
      </c>
      <c r="F81" s="104">
        <f t="shared" si="1"/>
        <v>0.63883495145631064</v>
      </c>
    </row>
    <row r="82" spans="2:6" x14ac:dyDescent="0.25">
      <c r="B82" s="90" t="s">
        <v>183</v>
      </c>
      <c r="C82" s="90"/>
      <c r="D82" s="91">
        <v>0</v>
      </c>
      <c r="E82" s="91">
        <v>0</v>
      </c>
      <c r="F82" s="103">
        <v>0</v>
      </c>
    </row>
    <row r="83" spans="2:6" x14ac:dyDescent="0.25">
      <c r="B83" s="27" t="s">
        <v>147</v>
      </c>
      <c r="C83" s="27" t="s">
        <v>88</v>
      </c>
      <c r="D83" s="75">
        <v>0</v>
      </c>
      <c r="E83" s="75">
        <v>0</v>
      </c>
      <c r="F83" s="104">
        <v>0</v>
      </c>
    </row>
    <row r="84" spans="2:6" x14ac:dyDescent="0.25">
      <c r="B84" s="27" t="s">
        <v>156</v>
      </c>
      <c r="C84" s="27" t="s">
        <v>98</v>
      </c>
      <c r="D84" s="75">
        <v>0</v>
      </c>
      <c r="E84" s="75">
        <v>0</v>
      </c>
      <c r="F84" s="104">
        <v>0</v>
      </c>
    </row>
    <row r="85" spans="2:6" x14ac:dyDescent="0.25">
      <c r="B85" s="27" t="s">
        <v>158</v>
      </c>
      <c r="C85" s="27" t="s">
        <v>100</v>
      </c>
      <c r="D85" s="75">
        <v>0</v>
      </c>
      <c r="E85" s="75">
        <v>0</v>
      </c>
      <c r="F85" s="104">
        <v>0</v>
      </c>
    </row>
    <row r="86" spans="2:6" x14ac:dyDescent="0.25">
      <c r="B86" s="88" t="s">
        <v>184</v>
      </c>
      <c r="C86" s="88"/>
      <c r="D86" s="89">
        <v>74000</v>
      </c>
      <c r="E86" s="89">
        <v>48839.89</v>
      </c>
      <c r="F86" s="102">
        <f t="shared" si="1"/>
        <v>0.65999851351351346</v>
      </c>
    </row>
    <row r="87" spans="2:6" x14ac:dyDescent="0.25">
      <c r="B87" s="90" t="s">
        <v>165</v>
      </c>
      <c r="C87" s="90"/>
      <c r="D87" s="91">
        <v>72000</v>
      </c>
      <c r="E87" s="91">
        <v>32512.5</v>
      </c>
      <c r="F87" s="103">
        <f t="shared" si="1"/>
        <v>0.45156249999999998</v>
      </c>
    </row>
    <row r="88" spans="2:6" x14ac:dyDescent="0.25">
      <c r="B88" s="27" t="s">
        <v>152</v>
      </c>
      <c r="C88" s="27" t="s">
        <v>173</v>
      </c>
      <c r="D88" s="75">
        <v>46000</v>
      </c>
      <c r="E88" s="75">
        <v>6512.5</v>
      </c>
      <c r="F88" s="104">
        <f t="shared" si="1"/>
        <v>0.14157608695652174</v>
      </c>
    </row>
    <row r="89" spans="2:6" x14ac:dyDescent="0.25">
      <c r="B89" s="27" t="s">
        <v>185</v>
      </c>
      <c r="C89" s="27" t="s">
        <v>113</v>
      </c>
      <c r="D89" s="75">
        <v>11000</v>
      </c>
      <c r="E89" s="75">
        <v>11000</v>
      </c>
      <c r="F89" s="104">
        <f t="shared" si="1"/>
        <v>1</v>
      </c>
    </row>
    <row r="90" spans="2:6" x14ac:dyDescent="0.25">
      <c r="B90" s="27" t="s">
        <v>186</v>
      </c>
      <c r="C90" s="27" t="s">
        <v>114</v>
      </c>
      <c r="D90" s="75">
        <v>0</v>
      </c>
      <c r="E90" s="75">
        <v>0</v>
      </c>
      <c r="F90" s="104">
        <v>0</v>
      </c>
    </row>
    <row r="91" spans="2:6" x14ac:dyDescent="0.25">
      <c r="B91" s="27" t="s">
        <v>187</v>
      </c>
      <c r="C91" s="27" t="s">
        <v>116</v>
      </c>
      <c r="D91" s="75">
        <v>15000</v>
      </c>
      <c r="E91" s="75">
        <v>15000</v>
      </c>
      <c r="F91" s="104">
        <f t="shared" si="1"/>
        <v>1</v>
      </c>
    </row>
    <row r="92" spans="2:6" x14ac:dyDescent="0.25">
      <c r="B92" s="90" t="s">
        <v>176</v>
      </c>
      <c r="C92" s="90"/>
      <c r="D92" s="91">
        <v>2000</v>
      </c>
      <c r="E92" s="91">
        <v>967.39</v>
      </c>
      <c r="F92" s="103">
        <f t="shared" si="1"/>
        <v>0.48369499999999999</v>
      </c>
    </row>
    <row r="93" spans="2:6" x14ac:dyDescent="0.25">
      <c r="B93" s="27" t="s">
        <v>185</v>
      </c>
      <c r="C93" s="27" t="s">
        <v>113</v>
      </c>
      <c r="D93" s="75">
        <v>2000</v>
      </c>
      <c r="E93" s="75">
        <v>967.39</v>
      </c>
      <c r="F93" s="104">
        <f t="shared" si="1"/>
        <v>0.48369499999999999</v>
      </c>
    </row>
    <row r="94" spans="2:6" x14ac:dyDescent="0.25">
      <c r="B94" s="27" t="s">
        <v>187</v>
      </c>
      <c r="C94" s="27" t="s">
        <v>116</v>
      </c>
      <c r="D94" s="75">
        <v>0</v>
      </c>
      <c r="E94" s="75">
        <v>0</v>
      </c>
      <c r="F94" s="104">
        <v>0</v>
      </c>
    </row>
    <row r="95" spans="2:6" x14ac:dyDescent="0.25">
      <c r="B95" s="90" t="s">
        <v>183</v>
      </c>
      <c r="C95" s="90"/>
      <c r="D95" s="91">
        <v>0</v>
      </c>
      <c r="E95" s="91">
        <v>15360</v>
      </c>
      <c r="F95" s="103">
        <v>0</v>
      </c>
    </row>
    <row r="96" spans="2:6" x14ac:dyDescent="0.25">
      <c r="B96" s="27" t="s">
        <v>188</v>
      </c>
      <c r="C96" s="27" t="s">
        <v>129</v>
      </c>
      <c r="D96" s="75">
        <v>0</v>
      </c>
      <c r="E96" s="75">
        <v>3140</v>
      </c>
      <c r="F96" s="104">
        <v>0</v>
      </c>
    </row>
    <row r="97" spans="2:6" x14ac:dyDescent="0.25">
      <c r="B97" s="27" t="s">
        <v>187</v>
      </c>
      <c r="C97" s="27" t="s">
        <v>116</v>
      </c>
      <c r="D97" s="75">
        <v>0</v>
      </c>
      <c r="E97" s="75">
        <v>12220</v>
      </c>
      <c r="F97" s="104">
        <v>0</v>
      </c>
    </row>
  </sheetData>
  <mergeCells count="5">
    <mergeCell ref="B8:C8"/>
    <mergeCell ref="B4:F4"/>
    <mergeCell ref="B6:C6"/>
    <mergeCell ref="B7:C7"/>
    <mergeCell ref="B2:F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ws15</cp:lastModifiedBy>
  <cp:lastPrinted>2023-08-24T12:14:57Z</cp:lastPrinted>
  <dcterms:created xsi:type="dcterms:W3CDTF">2022-08-12T12:51:27Z</dcterms:created>
  <dcterms:modified xsi:type="dcterms:W3CDTF">2026-03-18T08:33:05Z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