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HSKM-SERVER\Anica\FINANCIJSKI IZVJEŠTAJ\2026\1-6.2026\IZVRŠENJE\"/>
    </mc:Choice>
  </mc:AlternateContent>
  <xr:revisionPtr revIDLastSave="0" documentId="13_ncr:1_{EBF6167E-A946-4C9B-B5C0-977B6CD66525}" xr6:coauthVersionLast="47" xr6:coauthVersionMax="47" xr10:uidLastSave="{00000000-0000-0000-0000-000000000000}"/>
  <bookViews>
    <workbookView xWindow="29505" yWindow="1020" windowWidth="21600" windowHeight="1225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rashoda'!$B$1:$I$41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7" l="1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8" i="7"/>
  <c r="F40" i="7"/>
  <c r="F42" i="7"/>
  <c r="F43" i="7"/>
  <c r="F45" i="7"/>
  <c r="F46" i="7"/>
  <c r="F47" i="7"/>
  <c r="F51" i="7"/>
  <c r="F52" i="7"/>
  <c r="F53" i="7"/>
  <c r="F55" i="7"/>
  <c r="F63" i="7"/>
  <c r="F64" i="7"/>
  <c r="F65" i="7"/>
  <c r="F66" i="7"/>
  <c r="F67" i="7"/>
  <c r="F68" i="7"/>
  <c r="F69" i="7"/>
  <c r="F70" i="7"/>
  <c r="F72" i="7"/>
  <c r="F73" i="7"/>
  <c r="F74" i="7"/>
  <c r="F76" i="7"/>
  <c r="F83" i="7"/>
  <c r="F85" i="7"/>
  <c r="F86" i="7"/>
  <c r="F88" i="7"/>
  <c r="F89" i="7"/>
  <c r="F90" i="7"/>
  <c r="F95" i="7"/>
  <c r="F96" i="7"/>
  <c r="F97" i="7"/>
  <c r="F98" i="7"/>
  <c r="F100" i="7"/>
  <c r="F101" i="7"/>
  <c r="F102" i="7"/>
  <c r="F103" i="7"/>
  <c r="F9" i="7"/>
  <c r="H7" i="5"/>
  <c r="H8" i="5"/>
  <c r="H9" i="5"/>
  <c r="H10" i="5"/>
  <c r="H11" i="5"/>
  <c r="H12" i="5"/>
  <c r="H15" i="5"/>
  <c r="H16" i="5"/>
  <c r="H17" i="5"/>
  <c r="H18" i="5"/>
  <c r="H19" i="5"/>
  <c r="H20" i="5"/>
  <c r="H22" i="5"/>
  <c r="H6" i="5"/>
  <c r="G7" i="5"/>
  <c r="G8" i="5"/>
  <c r="G9" i="5"/>
  <c r="G10" i="5"/>
  <c r="G11" i="5"/>
  <c r="G12" i="5"/>
  <c r="G15" i="5"/>
  <c r="G16" i="5"/>
  <c r="G17" i="5"/>
  <c r="G18" i="5"/>
  <c r="G19" i="5"/>
  <c r="G20" i="5"/>
  <c r="G22" i="5"/>
  <c r="G6" i="5"/>
  <c r="F6" i="5"/>
  <c r="D15" i="5"/>
  <c r="F20" i="5"/>
  <c r="F15" i="5" s="1"/>
  <c r="J28" i="3"/>
  <c r="D6" i="5"/>
  <c r="J21" i="3"/>
  <c r="J22" i="3"/>
  <c r="J13" i="3" l="1"/>
  <c r="J12" i="3"/>
  <c r="J18" i="3"/>
  <c r="K18" i="3" s="1"/>
  <c r="K29" i="3"/>
  <c r="K30" i="3"/>
  <c r="K31" i="3"/>
  <c r="L31" i="3"/>
  <c r="K32" i="3"/>
  <c r="L32" i="3"/>
  <c r="K33" i="3"/>
  <c r="L33" i="3"/>
  <c r="K34" i="3"/>
  <c r="L34" i="3"/>
  <c r="K35" i="3"/>
  <c r="L35" i="3"/>
  <c r="K36" i="3"/>
  <c r="L36" i="3"/>
  <c r="K37" i="3"/>
  <c r="L37" i="3"/>
  <c r="K38" i="3"/>
  <c r="L38" i="3"/>
  <c r="K39" i="3"/>
  <c r="L39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L52" i="3"/>
  <c r="K53" i="3"/>
  <c r="L53" i="3"/>
  <c r="K54" i="3"/>
  <c r="L54" i="3"/>
  <c r="L55" i="3"/>
  <c r="K56" i="3"/>
  <c r="L56" i="3"/>
  <c r="K57" i="3"/>
  <c r="L57" i="3"/>
  <c r="K58" i="3"/>
  <c r="L58" i="3"/>
  <c r="L59" i="3"/>
  <c r="L60" i="3"/>
  <c r="K61" i="3"/>
  <c r="L61" i="3"/>
  <c r="K62" i="3"/>
  <c r="L62" i="3"/>
  <c r="K63" i="3"/>
  <c r="L63" i="3"/>
  <c r="K64" i="3"/>
  <c r="L64" i="3"/>
  <c r="K65" i="3"/>
  <c r="L65" i="3"/>
  <c r="K66" i="3"/>
  <c r="L66" i="3"/>
  <c r="K67" i="3"/>
  <c r="L67" i="3"/>
  <c r="K68" i="3"/>
  <c r="L68" i="3"/>
  <c r="K69" i="3"/>
  <c r="L69" i="3"/>
  <c r="K71" i="3"/>
  <c r="L71" i="3"/>
  <c r="K72" i="3"/>
  <c r="L72" i="3"/>
  <c r="K73" i="3"/>
  <c r="L73" i="3"/>
  <c r="K74" i="3"/>
  <c r="L74" i="3"/>
  <c r="L76" i="3"/>
  <c r="L77" i="3"/>
  <c r="K28" i="3"/>
  <c r="K12" i="3"/>
  <c r="L12" i="3"/>
  <c r="K13" i="3"/>
  <c r="L13" i="3"/>
  <c r="K14" i="3"/>
  <c r="L14" i="3"/>
  <c r="L15" i="3"/>
  <c r="L16" i="3"/>
  <c r="K19" i="3"/>
  <c r="L19" i="3"/>
  <c r="K20" i="3"/>
  <c r="L20" i="3"/>
  <c r="K21" i="3"/>
  <c r="K22" i="3"/>
  <c r="L22" i="3"/>
  <c r="K23" i="3"/>
  <c r="L23" i="3"/>
  <c r="K24" i="3"/>
  <c r="L24" i="3"/>
  <c r="H30" i="3"/>
  <c r="H29" i="3" s="1"/>
  <c r="H28" i="3" s="1"/>
  <c r="L28" i="3" s="1"/>
  <c r="H18" i="3"/>
  <c r="H17" i="3" s="1"/>
  <c r="H22" i="3"/>
  <c r="H21" i="3" s="1"/>
  <c r="L21" i="3" s="1"/>
  <c r="G27" i="1"/>
  <c r="K27" i="1" s="1"/>
  <c r="G15" i="1"/>
  <c r="K25" i="1"/>
  <c r="K24" i="1"/>
  <c r="L12" i="1"/>
  <c r="L13" i="1"/>
  <c r="L14" i="1"/>
  <c r="L15" i="1"/>
  <c r="L10" i="1"/>
  <c r="J27" i="1"/>
  <c r="L30" i="3" l="1"/>
  <c r="L18" i="3"/>
  <c r="J17" i="3"/>
  <c r="J11" i="3"/>
  <c r="L29" i="3"/>
  <c r="H11" i="3"/>
  <c r="J10" i="3" l="1"/>
  <c r="K11" i="3"/>
  <c r="L11" i="3"/>
  <c r="K17" i="3"/>
  <c r="L17" i="3"/>
  <c r="J16" i="1"/>
  <c r="K12" i="1"/>
  <c r="K13" i="1"/>
  <c r="K14" i="1"/>
  <c r="K15" i="1"/>
  <c r="K10" i="1"/>
  <c r="G16" i="1"/>
  <c r="K16" i="1" s="1"/>
  <c r="L10" i="3" l="1"/>
  <c r="K10" i="3"/>
</calcChain>
</file>

<file path=xl/sharedStrings.xml><?xml version="1.0" encoding="utf-8"?>
<sst xmlns="http://schemas.openxmlformats.org/spreadsheetml/2006/main" count="327" uniqueCount="160">
  <si>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</si>
  <si>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</si>
  <si>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</si>
  <si>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</si>
  <si>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</si>
  <si>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</si>
  <si>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</si>
  <si>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</si>
  <si>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</si>
  <si>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</si>
  <si>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</si>
  <si>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</si>
  <si>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</si>
  <si>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</si>
  <si>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</si>
  <si>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</si>
  <si>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</si>
  <si>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</si>
  <si>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</si>
  <si>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</si>
  <si>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</si>
  <si>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</si>
  <si>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</si>
  <si>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</si>
  <si>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</si>
  <si>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</si>
  <si>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</si>
  <si>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</si>
  <si>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</si>
  <si>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</si>
  <si>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</si>
  <si>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</si>
  <si>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</si>
  <si>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</si>
  <si>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</si>
  <si>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</si>
  <si>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</si>
  <si>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</si>
  <si>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</si>
  <si>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Pomoći od inozemnih vlada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</si>
  <si>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</si>
  <si>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</si>
  <si>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</si>
  <si>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</si>
  <si>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</si>
  <si>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</si>
  <si>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</si>
  <si>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</si>
  <si>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</si>
  <si>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</si>
  <si>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</si>
  <si>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</si>
  <si>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</si>
  <si>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</si>
  <si>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</si>
  <si>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</si>
  <si>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</si>
  <si>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</si>
  <si>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</si>
  <si>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</si>
  <si>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</si>
  <si>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</si>
  <si>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</si>
  <si>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</si>
  <si>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</si>
  <si>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</si>
  <si>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</si>
  <si>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</si>
  <si>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</si>
  <si>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</si>
  <si>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</si>
  <si>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</si>
  <si>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</si>
  <si>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</si>
  <si>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</si>
  <si>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2025 </t>
  </si>
  <si>
    <t xml:space="preserve"> IZVRŠENJE 
2025 </t>
  </si>
  <si>
    <t>IZVORNI PLAN ILI REBALANS 2026*</t>
  </si>
  <si>
    <t>TEKUĆI PLAN 2026*</t>
  </si>
  <si>
    <t xml:space="preserve">OSTVARENJE/IZVRŠENJE 
2026 </t>
  </si>
  <si>
    <t>Napomena : Iznosi u stupcima "OSTVARENJE/IZVRŠENJE 2025" i "OSTVARENJE/IZVRŠENJE 2026" iskazuju se na dvije decimale.</t>
  </si>
  <si>
    <t xml:space="preserve">** AKO Opći i Posebni dio izvještaja ne sadrži "TEKUĆI PLAN 2026", "INDEKS"("OSTVARENJE/IZVRŠENJE 2026"/"TEKUĆI PLAN 2026") iskazuje se kao "OSTVARENJE/IZVRŠENJE 2026"/"IZVORNI PLAN 2026" ODNOSNO "REBALANS 2026" </t>
  </si>
  <si>
    <t xml:space="preserve"> IZVRŠENJE 
2026 </t>
  </si>
  <si>
    <t>OSTVARENJE/IZVRŠENJE 
1-6 2025</t>
  </si>
  <si>
    <t>OSTVARENJE/IZVRŠENJE 
1-6 2026</t>
  </si>
  <si>
    <t>IZVRŠENJE FINANCIJSKOG PLANA PRORAČUNSKOG KORISNIKA DRŽAVNOG PRORAČUNA
ZA 1-6  2026 GODINU</t>
  </si>
  <si>
    <t xml:space="preserve">OSTVARENJE/IZVRŠENJE 
1-6 2025 </t>
  </si>
  <si>
    <t xml:space="preserve">OSTVARENJE/IZVRŠENJE 
1-6 2026 </t>
  </si>
  <si>
    <t>Tekuće pomoći pror. korisnicima iz proračuna koji im nije nadležan</t>
  </si>
  <si>
    <t>Prihodi od pruženih usluga</t>
  </si>
  <si>
    <t>Prihodi iz nadležnog proračuna za financiranje redovne djelatnosti proračunskih korisnika</t>
  </si>
  <si>
    <t>Prihodi iz nadležnog proračuna</t>
  </si>
  <si>
    <t>Prihodi iz nadležnog proračuna za financiranje rashoda za nabavu nefinancijske imovine</t>
  </si>
  <si>
    <t>prihodi iz nadležnog proračuna za financiranje rashoda poslovanja</t>
  </si>
  <si>
    <t>Ostali rashodi za zaposlene</t>
  </si>
  <si>
    <t>Doprinosi na plaće</t>
  </si>
  <si>
    <t>Doprinosi za zdravstveno osiguranje</t>
  </si>
  <si>
    <t>Naknada za prijevoz</t>
  </si>
  <si>
    <t>Stručno usavršavanje zaposlenika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</si>
  <si>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</si>
  <si>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</si>
  <si>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</si>
  <si>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</si>
  <si>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</si>
  <si>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</si>
  <si>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</si>
  <si>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</si>
  <si>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</si>
  <si>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</si>
  <si>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</si>
  <si>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</si>
  <si>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</si>
  <si>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</si>
  <si>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</si>
  <si>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</si>
  <si>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</si>
  <si>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</si>
  <si>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</t>
  </si>
  <si>
    <t>Premije osiguranja</t>
  </si>
  <si>
    <t>Reprezentacija</t>
  </si>
  <si>
    <t>Članarine i norme</t>
  </si>
  <si>
    <t>Pristojbe i naknade</t>
  </si>
  <si>
    <t>Financijski rashodi</t>
  </si>
  <si>
    <t>Ostali financijski rashodi</t>
  </si>
  <si>
    <t>Bankarske usluge i usluge platnog prometa</t>
  </si>
  <si>
    <t>Rashodi za nabavu proizvedene dugotrajne imovine</t>
  </si>
  <si>
    <t>Postrojenja i oprema</t>
  </si>
  <si>
    <t>Uredska oprema i namještaj</t>
  </si>
  <si>
    <t>Komunikacijska oprema</t>
  </si>
  <si>
    <t>Knjige, umjetnička djela i ostale izložbene vrijednosti</t>
  </si>
  <si>
    <t>Muzejski izlošci i predmeti prirodnih rijetkosti</t>
  </si>
  <si>
    <t>Prihodi od imovine</t>
  </si>
  <si>
    <t>Kamate na oročena sredstva i depozite po viđenju</t>
  </si>
  <si>
    <t>Zdravstvene i veterinarske usluge</t>
  </si>
  <si>
    <t>Zatezne kamate</t>
  </si>
  <si>
    <t>5 Pomoći</t>
  </si>
  <si>
    <t>52 Pomoći iz drugih proračuna</t>
  </si>
  <si>
    <t>6 Donacije</t>
  </si>
  <si>
    <t>61 Donacije</t>
  </si>
  <si>
    <t>51 Programi Unije</t>
  </si>
  <si>
    <t>SVEUKUPNO RASHODI</t>
  </si>
  <si>
    <t>Aktivnost A02 2124A212401 REDOVNA DJELATNOST PRORAČUNSKIH KORISNIKA</t>
  </si>
  <si>
    <t>Izvor 1.1. OPĆI PRIHODI I PRIMICI</t>
  </si>
  <si>
    <t>Doprinosi za obvezno zdravstveno osiguranje</t>
  </si>
  <si>
    <t>Naknade za prijevoz, za rad na terenu i odvojeni život</t>
  </si>
  <si>
    <t>Ostale naknade troškova zaposlenima</t>
  </si>
  <si>
    <t>Uredski materijal i ostali materijalni rashodi</t>
  </si>
  <si>
    <t>Materijal i dijelovi za tekuće i investicijsko održavanje</t>
  </si>
  <si>
    <t>Sitni inventar i autogume</t>
  </si>
  <si>
    <t>Usluge telefona, interneta, pošte i prijevoza</t>
  </si>
  <si>
    <t>Usluge tekućeg i investicijskog  održavanja</t>
  </si>
  <si>
    <t>Naknade za rad predstavničkih i izvršnih tijela, povjerenstava i slično</t>
  </si>
  <si>
    <t>Izvor 3.1. VLASTITI PRIHODI</t>
  </si>
  <si>
    <t>Izvor 5.1. PROGRAMI UNIJE</t>
  </si>
  <si>
    <t>Izvor 5.2. POMOĆI IZ DRUGIH PRORAČUNA</t>
  </si>
  <si>
    <t>Aktivnost A02 2124A212402 PROGRAMSKA DJELATNOST JAVNIH USTANOVA</t>
  </si>
  <si>
    <t>Izvor 6.1. DONACIJE</t>
  </si>
  <si>
    <t>Aktivnost A02 2124K212401 ODRŽAVANJE I OPREMANJE USTANOVA U KULTURI</t>
  </si>
  <si>
    <t>TEKUĆI PLAN 2026</t>
  </si>
  <si>
    <t>IZVRŠENJE 1-6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</si>
</sst>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21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3" borderId="3" xfId="0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6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3" fontId="8" fillId="0" borderId="3" xfId="0" applyNumberFormat="1" applyFont="1" applyBorder="1" applyAlignment="1">
      <alignment vertical="center"/>
    </xf>
    <xf numFmtId="3" fontId="8" fillId="3" borderId="3" xfId="0" applyNumberFormat="1" applyFont="1" applyFill="1" applyBorder="1" applyAlignment="1">
      <alignment vertical="center"/>
    </xf>
    <xf numFmtId="3" fontId="8" fillId="0" borderId="3" xfId="0" applyNumberFormat="1" applyFont="1" applyBorder="1" applyAlignment="1">
      <alignment vertical="center" wrapText="1"/>
    </xf>
    <xf numFmtId="3" fontId="8" fillId="3" borderId="3" xfId="0" applyNumberFormat="1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right"/>
    </xf>
    <xf numFmtId="3" fontId="0" fillId="0" borderId="3" xfId="0" applyNumberFormat="1" applyBorder="1"/>
    <xf numFmtId="3" fontId="1" fillId="0" borderId="3" xfId="0" applyNumberFormat="1" applyFont="1" applyBorder="1"/>
    <xf numFmtId="2" fontId="1" fillId="0" borderId="3" xfId="0" applyNumberFormat="1" applyFont="1" applyBorder="1"/>
    <xf numFmtId="2" fontId="0" fillId="0" borderId="3" xfId="0" applyNumberFormat="1" applyBorder="1"/>
    <xf numFmtId="3" fontId="5" fillId="2" borderId="3" xfId="0" applyNumberFormat="1" applyFont="1" applyFill="1" applyBorder="1" applyAlignment="1">
      <alignment horizontal="right" wrapText="1"/>
    </xf>
    <xf numFmtId="4" fontId="5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5" borderId="3" xfId="0" applyFont="1" applyFill="1" applyBorder="1"/>
    <xf numFmtId="2" fontId="1" fillId="5" borderId="3" xfId="0" applyNumberFormat="1" applyFont="1" applyFill="1" applyBorder="1"/>
    <xf numFmtId="2" fontId="1" fillId="6" borderId="3" xfId="0" applyNumberFormat="1" applyFont="1" applyFill="1" applyBorder="1"/>
    <xf numFmtId="0" fontId="1" fillId="6" borderId="3" xfId="0" applyFont="1" applyFill="1" applyBorder="1"/>
    <xf numFmtId="2" fontId="0" fillId="2" borderId="3" xfId="0" applyNumberFormat="1" applyFill="1" applyBorder="1"/>
    <xf numFmtId="0" fontId="0" fillId="0" borderId="3" xfId="0" applyBorder="1" applyAlignment="1">
      <alignment vertical="top" wrapText="1"/>
    </xf>
    <xf numFmtId="4" fontId="1" fillId="5" borderId="3" xfId="0" applyNumberFormat="1" applyFont="1" applyFill="1" applyBorder="1"/>
    <xf numFmtId="4" fontId="1" fillId="6" borderId="3" xfId="0" applyNumberFormat="1" applyFont="1" applyFill="1" applyBorder="1"/>
    <xf numFmtId="4" fontId="0" fillId="0" borderId="3" xfId="0" applyNumberFormat="1" applyBorder="1"/>
    <xf numFmtId="4" fontId="1" fillId="0" borderId="3" xfId="0" applyNumberFormat="1" applyFont="1" applyBorder="1" applyAlignment="1">
      <alignment vertical="top" wrapText="1"/>
    </xf>
    <xf numFmtId="4" fontId="0" fillId="0" borderId="0" xfId="0" applyNumberFormat="1"/>
    <xf numFmtId="4" fontId="1" fillId="7" borderId="3" xfId="0" applyNumberFormat="1" applyFont="1" applyFill="1" applyBorder="1"/>
    <xf numFmtId="2" fontId="1" fillId="7" borderId="3" xfId="0" applyNumberFormat="1" applyFont="1" applyFill="1" applyBorder="1"/>
    <xf numFmtId="0" fontId="1" fillId="7" borderId="1" xfId="0" applyFont="1" applyFill="1" applyBorder="1"/>
    <xf numFmtId="0" fontId="1" fillId="7" borderId="4" xfId="0" applyFont="1" applyFill="1" applyBorder="1"/>
    <xf numFmtId="0" fontId="1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1" fillId="7" borderId="4" xfId="0" applyFont="1" applyFill="1" applyBorder="1" applyAlignment="1">
      <alignment horizontal="left"/>
    </xf>
    <xf numFmtId="0" fontId="1" fillId="6" borderId="1" xfId="0" applyFont="1" applyFill="1" applyBorder="1"/>
    <xf numFmtId="0" fontId="1" fillId="6" borderId="4" xfId="0" applyFont="1" applyFill="1" applyBorder="1"/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2" xr:uid="{AFEF04C5-49BF-4409-8BDE-032EE988E654}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6"/>
  <sheetViews>
    <sheetView tabSelected="1" zoomScaleNormal="100" workbookViewId="0">
      <selection activeCell="J10" sqref="J10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83" t="s">
        <v>85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28"/>
    </row>
    <row r="2" spans="2:13" ht="18" customHeight="1" x14ac:dyDescent="0.25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3"/>
    </row>
    <row r="3" spans="2:13" ht="15.75" customHeight="1" x14ac:dyDescent="0.25">
      <c r="B3" s="83" t="s">
        <v>16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27"/>
    </row>
    <row r="4" spans="2:13" ht="18" x14ac:dyDescent="0.25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4"/>
    </row>
    <row r="5" spans="2:13" ht="18" customHeight="1" x14ac:dyDescent="0.25">
      <c r="B5" s="83" t="s">
        <v>64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26"/>
    </row>
    <row r="6" spans="2:13" ht="18" customHeight="1" x14ac:dyDescent="0.25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26"/>
    </row>
    <row r="7" spans="2:13" ht="18" customHeight="1" x14ac:dyDescent="0.25">
      <c r="B7" s="104" t="s">
        <v>72</v>
      </c>
      <c r="C7" s="104"/>
      <c r="D7" s="104"/>
      <c r="E7" s="104"/>
      <c r="F7" s="104"/>
      <c r="G7" s="46"/>
      <c r="H7" s="47"/>
      <c r="I7" s="47"/>
      <c r="J7" s="47"/>
      <c r="K7" s="48"/>
      <c r="L7" s="48"/>
    </row>
    <row r="8" spans="2:13" ht="25.5" x14ac:dyDescent="0.25">
      <c r="B8" s="98" t="s">
        <v>7</v>
      </c>
      <c r="C8" s="98"/>
      <c r="D8" s="98"/>
      <c r="E8" s="98"/>
      <c r="F8" s="98"/>
      <c r="G8" s="29" t="s">
        <v>83</v>
      </c>
      <c r="H8" s="29" t="s">
        <v>77</v>
      </c>
      <c r="I8" s="29" t="s">
        <v>78</v>
      </c>
      <c r="J8" s="29" t="s">
        <v>84</v>
      </c>
      <c r="K8" s="29" t="s">
        <v>32</v>
      </c>
      <c r="L8" s="29" t="s">
        <v>62</v>
      </c>
    </row>
    <row r="9" spans="2:13" x14ac:dyDescent="0.25">
      <c r="B9" s="99">
        <v>1</v>
      </c>
      <c r="C9" s="99"/>
      <c r="D9" s="99"/>
      <c r="E9" s="99"/>
      <c r="F9" s="100"/>
      <c r="G9" s="34">
        <v>2</v>
      </c>
      <c r="H9" s="33">
        <v>3</v>
      </c>
      <c r="I9" s="33">
        <v>4</v>
      </c>
      <c r="J9" s="33">
        <v>5</v>
      </c>
      <c r="K9" s="33" t="s">
        <v>46</v>
      </c>
      <c r="L9" s="33" t="s">
        <v>47</v>
      </c>
    </row>
    <row r="10" spans="2:13" x14ac:dyDescent="0.25">
      <c r="B10" s="94" t="s">
        <v>34</v>
      </c>
      <c r="C10" s="95"/>
      <c r="D10" s="95"/>
      <c r="E10" s="95"/>
      <c r="F10" s="96"/>
      <c r="G10" s="51">
        <v>349642</v>
      </c>
      <c r="H10" s="18">
        <v>1007200</v>
      </c>
      <c r="I10" s="18"/>
      <c r="J10" s="18">
        <v>532306</v>
      </c>
      <c r="K10" s="65">
        <f>SUM(J10/G10*100)</f>
        <v>152.2431515664594</v>
      </c>
      <c r="L10" s="65">
        <f>SUM(J10/H10*100)</f>
        <v>52.85007942811756</v>
      </c>
    </row>
    <row r="11" spans="2:13" x14ac:dyDescent="0.25">
      <c r="B11" s="97" t="s">
        <v>33</v>
      </c>
      <c r="C11" s="96"/>
      <c r="D11" s="96"/>
      <c r="E11" s="96"/>
      <c r="F11" s="96"/>
      <c r="G11" s="51">
        <v>0</v>
      </c>
      <c r="H11" s="18">
        <v>0</v>
      </c>
      <c r="I11" s="18"/>
      <c r="J11" s="18">
        <v>0</v>
      </c>
      <c r="K11" s="65">
        <v>0</v>
      </c>
      <c r="L11" s="65">
        <v>0</v>
      </c>
    </row>
    <row r="12" spans="2:13" x14ac:dyDescent="0.25">
      <c r="B12" s="91" t="s">
        <v>0</v>
      </c>
      <c r="C12" s="92"/>
      <c r="D12" s="92"/>
      <c r="E12" s="92"/>
      <c r="F12" s="93"/>
      <c r="G12" s="52">
        <v>349642</v>
      </c>
      <c r="H12" s="17">
        <v>1007200</v>
      </c>
      <c r="I12" s="17"/>
      <c r="J12" s="17">
        <v>532306</v>
      </c>
      <c r="K12" s="65">
        <f t="shared" ref="K12:K15" si="0">SUM(J12/G12*100)</f>
        <v>152.2431515664594</v>
      </c>
      <c r="L12" s="65">
        <f t="shared" ref="L12:L15" si="1">SUM(J12/H12*100)</f>
        <v>52.85007942811756</v>
      </c>
    </row>
    <row r="13" spans="2:13" x14ac:dyDescent="0.25">
      <c r="B13" s="103" t="s">
        <v>35</v>
      </c>
      <c r="C13" s="95"/>
      <c r="D13" s="95"/>
      <c r="E13" s="95"/>
      <c r="F13" s="95"/>
      <c r="G13" s="53">
        <v>329679</v>
      </c>
      <c r="H13" s="18">
        <v>980000</v>
      </c>
      <c r="I13" s="18"/>
      <c r="J13" s="18">
        <v>532689</v>
      </c>
      <c r="K13" s="65">
        <f t="shared" si="0"/>
        <v>161.57808049648295</v>
      </c>
      <c r="L13" s="65">
        <f t="shared" si="1"/>
        <v>54.356020408163261</v>
      </c>
    </row>
    <row r="14" spans="2:13" x14ac:dyDescent="0.25">
      <c r="B14" s="97" t="s">
        <v>36</v>
      </c>
      <c r="C14" s="96"/>
      <c r="D14" s="96"/>
      <c r="E14" s="96"/>
      <c r="F14" s="96"/>
      <c r="G14" s="51">
        <v>1530</v>
      </c>
      <c r="H14" s="18">
        <v>27200</v>
      </c>
      <c r="I14" s="18"/>
      <c r="J14" s="18">
        <v>0</v>
      </c>
      <c r="K14" s="65">
        <f t="shared" si="0"/>
        <v>0</v>
      </c>
      <c r="L14" s="65">
        <f t="shared" si="1"/>
        <v>0</v>
      </c>
    </row>
    <row r="15" spans="2:13" x14ac:dyDescent="0.25">
      <c r="B15" s="20" t="s">
        <v>1</v>
      </c>
      <c r="C15" s="45"/>
      <c r="D15" s="45"/>
      <c r="E15" s="45"/>
      <c r="F15" s="45"/>
      <c r="G15" s="52">
        <f>G13+G14</f>
        <v>331209</v>
      </c>
      <c r="H15" s="17">
        <v>1007200</v>
      </c>
      <c r="I15" s="17"/>
      <c r="J15" s="17">
        <v>532689</v>
      </c>
      <c r="K15" s="65">
        <f t="shared" si="0"/>
        <v>160.83168029854264</v>
      </c>
      <c r="L15" s="65">
        <f t="shared" si="1"/>
        <v>52.888105639396343</v>
      </c>
    </row>
    <row r="16" spans="2:13" x14ac:dyDescent="0.25">
      <c r="B16" s="102" t="s">
        <v>2</v>
      </c>
      <c r="C16" s="92"/>
      <c r="D16" s="92"/>
      <c r="E16" s="92"/>
      <c r="F16" s="92"/>
      <c r="G16" s="54">
        <f>G12-G15</f>
        <v>18433</v>
      </c>
      <c r="H16" s="19">
        <v>0</v>
      </c>
      <c r="I16" s="19"/>
      <c r="J16" s="19">
        <f>J12-J15</f>
        <v>-383</v>
      </c>
      <c r="K16" s="65">
        <f>SUM(J16/G16*100)</f>
        <v>-2.0777952585037704</v>
      </c>
      <c r="L16" s="65">
        <v>0</v>
      </c>
    </row>
    <row r="17" spans="1:49" ht="18" x14ac:dyDescent="0.25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"/>
    </row>
    <row r="18" spans="1:49" ht="18" customHeight="1" x14ac:dyDescent="0.25">
      <c r="B18" s="110" t="s">
        <v>69</v>
      </c>
      <c r="C18" s="110"/>
      <c r="D18" s="110"/>
      <c r="E18" s="110"/>
      <c r="F18" s="110"/>
      <c r="G18" s="46"/>
      <c r="H18" s="47"/>
      <c r="I18" s="47"/>
      <c r="J18" s="47"/>
      <c r="K18" s="48"/>
      <c r="L18" s="48"/>
      <c r="M18" s="1"/>
    </row>
    <row r="19" spans="1:49" ht="25.5" x14ac:dyDescent="0.25">
      <c r="B19" s="98" t="s">
        <v>7</v>
      </c>
      <c r="C19" s="98"/>
      <c r="D19" s="98"/>
      <c r="E19" s="98"/>
      <c r="F19" s="98"/>
      <c r="G19" s="29" t="s">
        <v>83</v>
      </c>
      <c r="H19" s="2" t="s">
        <v>77</v>
      </c>
      <c r="I19" s="2" t="s">
        <v>78</v>
      </c>
      <c r="J19" s="2" t="s">
        <v>79</v>
      </c>
      <c r="K19" s="2" t="s">
        <v>32</v>
      </c>
      <c r="L19" s="2" t="s">
        <v>62</v>
      </c>
    </row>
    <row r="20" spans="1:49" x14ac:dyDescent="0.25">
      <c r="B20" s="111">
        <v>1</v>
      </c>
      <c r="C20" s="112"/>
      <c r="D20" s="112"/>
      <c r="E20" s="112"/>
      <c r="F20" s="112"/>
      <c r="G20" s="35">
        <v>2</v>
      </c>
      <c r="H20" s="33">
        <v>3</v>
      </c>
      <c r="I20" s="33">
        <v>4</v>
      </c>
      <c r="J20" s="33">
        <v>5</v>
      </c>
      <c r="K20" s="33" t="s">
        <v>46</v>
      </c>
      <c r="L20" s="33" t="s">
        <v>47</v>
      </c>
    </row>
    <row r="21" spans="1:49" ht="15.75" customHeight="1" x14ac:dyDescent="0.25">
      <c r="B21" s="94" t="s">
        <v>37</v>
      </c>
      <c r="C21" s="113"/>
      <c r="D21" s="113"/>
      <c r="E21" s="113"/>
      <c r="F21" s="113"/>
      <c r="G21" s="51">
        <v>0</v>
      </c>
      <c r="H21" s="51">
        <v>0</v>
      </c>
      <c r="I21" s="51">
        <v>0</v>
      </c>
      <c r="J21" s="51">
        <v>0</v>
      </c>
      <c r="K21" s="65">
        <v>0</v>
      </c>
      <c r="L21" s="65">
        <v>0</v>
      </c>
    </row>
    <row r="22" spans="1:49" x14ac:dyDescent="0.25">
      <c r="B22" s="94" t="s">
        <v>38</v>
      </c>
      <c r="C22" s="95"/>
      <c r="D22" s="95"/>
      <c r="E22" s="95"/>
      <c r="F22" s="95"/>
      <c r="G22" s="51">
        <v>0</v>
      </c>
      <c r="H22" s="51">
        <v>0</v>
      </c>
      <c r="I22" s="51">
        <v>0</v>
      </c>
      <c r="J22" s="51">
        <v>0</v>
      </c>
      <c r="K22" s="65">
        <v>0</v>
      </c>
      <c r="L22" s="65">
        <v>0</v>
      </c>
    </row>
    <row r="23" spans="1:49" ht="15" customHeight="1" x14ac:dyDescent="0.25">
      <c r="B23" s="107" t="s">
        <v>63</v>
      </c>
      <c r="C23" s="108"/>
      <c r="D23" s="108"/>
      <c r="E23" s="108"/>
      <c r="F23" s="109"/>
      <c r="G23" s="51">
        <v>0</v>
      </c>
      <c r="H23" s="51">
        <v>0</v>
      </c>
      <c r="I23" s="51">
        <v>0</v>
      </c>
      <c r="J23" s="51">
        <v>0</v>
      </c>
      <c r="K23" s="65">
        <v>0</v>
      </c>
      <c r="L23" s="65">
        <v>0</v>
      </c>
    </row>
    <row r="24" spans="1:49" s="37" customFormat="1" ht="15" customHeight="1" x14ac:dyDescent="0.25">
      <c r="A24"/>
      <c r="B24" s="94" t="s">
        <v>22</v>
      </c>
      <c r="C24" s="95"/>
      <c r="D24" s="95"/>
      <c r="E24" s="95"/>
      <c r="F24" s="95"/>
      <c r="G24" s="51">
        <v>-44430.13</v>
      </c>
      <c r="H24" s="51">
        <v>0</v>
      </c>
      <c r="I24" s="51">
        <v>0</v>
      </c>
      <c r="J24" s="51">
        <v>-65105</v>
      </c>
      <c r="K24" s="65">
        <f>J24/G24*100</f>
        <v>146.53344475922083</v>
      </c>
      <c r="L24" s="65">
        <v>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7" customFormat="1" ht="15" customHeight="1" x14ac:dyDescent="0.25">
      <c r="A25"/>
      <c r="B25" s="94" t="s">
        <v>68</v>
      </c>
      <c r="C25" s="95"/>
      <c r="D25" s="95"/>
      <c r="E25" s="95"/>
      <c r="F25" s="95"/>
      <c r="G25" s="51">
        <v>18433</v>
      </c>
      <c r="H25" s="51">
        <v>0</v>
      </c>
      <c r="I25" s="51">
        <v>0</v>
      </c>
      <c r="J25" s="51">
        <v>-383</v>
      </c>
      <c r="K25" s="65">
        <f t="shared" ref="K25:K27" si="2">J25/G25*100</f>
        <v>-2.0777952585037704</v>
      </c>
      <c r="L25" s="65">
        <v>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4" customFormat="1" x14ac:dyDescent="0.25">
      <c r="A26" s="43"/>
      <c r="B26" s="107" t="s">
        <v>70</v>
      </c>
      <c r="C26" s="108"/>
      <c r="D26" s="108"/>
      <c r="E26" s="108"/>
      <c r="F26" s="109"/>
      <c r="G26" s="51">
        <v>0</v>
      </c>
      <c r="H26" s="51">
        <v>0</v>
      </c>
      <c r="I26" s="51">
        <v>0</v>
      </c>
      <c r="J26" s="51">
        <v>0</v>
      </c>
      <c r="K26" s="65">
        <v>0</v>
      </c>
      <c r="L26" s="65">
        <v>0</v>
      </c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x14ac:dyDescent="0.25">
      <c r="B27" s="101" t="s">
        <v>71</v>
      </c>
      <c r="C27" s="101"/>
      <c r="D27" s="101"/>
      <c r="E27" s="101"/>
      <c r="F27" s="101"/>
      <c r="G27" s="51">
        <f>G24+G25</f>
        <v>-25997.129999999997</v>
      </c>
      <c r="H27" s="51">
        <v>0</v>
      </c>
      <c r="I27" s="51">
        <v>0</v>
      </c>
      <c r="J27" s="51">
        <f>J24+J25</f>
        <v>-65488</v>
      </c>
      <c r="K27" s="65">
        <f t="shared" si="2"/>
        <v>251.90472948360073</v>
      </c>
      <c r="L27" s="65">
        <v>0</v>
      </c>
    </row>
    <row r="29" spans="1:49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49" x14ac:dyDescent="0.25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</row>
    <row r="31" spans="1:49" ht="15" customHeight="1" x14ac:dyDescent="0.25">
      <c r="B31" s="89" t="s">
        <v>80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</row>
    <row r="32" spans="1:49" ht="15" customHeight="1" x14ac:dyDescent="0.25">
      <c r="B32" s="89" t="s">
        <v>73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</row>
    <row r="33" spans="2:12" ht="15" customHeight="1" x14ac:dyDescent="0.25">
      <c r="B33" s="89" t="s">
        <v>74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</row>
    <row r="34" spans="2:12" ht="36.75" customHeight="1" x14ac:dyDescent="0.25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</row>
    <row r="35" spans="2:12" ht="15" customHeight="1" x14ac:dyDescent="0.25">
      <c r="B35" s="90" t="s">
        <v>81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</row>
    <row r="36" spans="2:12" x14ac:dyDescent="0.25"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</row>
  </sheetData>
  <mergeCells count="31">
    <mergeCell ref="B32:L32"/>
    <mergeCell ref="B2:L2"/>
    <mergeCell ref="B4:L4"/>
    <mergeCell ref="B6:L6"/>
    <mergeCell ref="B17:L17"/>
    <mergeCell ref="B5:L5"/>
    <mergeCell ref="B3:L3"/>
    <mergeCell ref="B26:F26"/>
    <mergeCell ref="B23:F23"/>
    <mergeCell ref="B18:F18"/>
    <mergeCell ref="B24:F24"/>
    <mergeCell ref="B25:F25"/>
    <mergeCell ref="B19:F19"/>
    <mergeCell ref="B20:F20"/>
    <mergeCell ref="B21:F21"/>
    <mergeCell ref="B1:L1"/>
    <mergeCell ref="B33:L34"/>
    <mergeCell ref="B35:L36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77"/>
  <sheetViews>
    <sheetView topLeftCell="A19" zoomScale="90" zoomScaleNormal="90" workbookViewId="0">
      <selection activeCell="F82" sqref="F81:F8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4.42578125" customWidth="1"/>
    <col min="11" max="12" width="15.7109375" customWidth="1"/>
  </cols>
  <sheetData>
    <row r="1" spans="2:12" ht="18" x14ac:dyDescent="0.25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2:12" ht="15.75" customHeight="1" x14ac:dyDescent="0.25">
      <c r="B2" s="83" t="s">
        <v>16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2:12" ht="18" x14ac:dyDescent="0.25"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2:12" ht="15.75" customHeight="1" x14ac:dyDescent="0.25">
      <c r="B4" s="83" t="s">
        <v>66</v>
      </c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2" ht="18" x14ac:dyDescent="0.25"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2:12" ht="15.75" customHeight="1" x14ac:dyDescent="0.25">
      <c r="B6" s="83" t="s">
        <v>48</v>
      </c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2:12" ht="18" x14ac:dyDescent="0.25"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2:12" ht="45" customHeight="1" x14ac:dyDescent="0.25">
      <c r="B8" s="117" t="s">
        <v>7</v>
      </c>
      <c r="C8" s="118"/>
      <c r="D8" s="118"/>
      <c r="E8" s="118"/>
      <c r="F8" s="119"/>
      <c r="G8" s="36" t="s">
        <v>86</v>
      </c>
      <c r="H8" s="36" t="s">
        <v>77</v>
      </c>
      <c r="I8" s="36" t="s">
        <v>78</v>
      </c>
      <c r="J8" s="36" t="s">
        <v>87</v>
      </c>
      <c r="K8" s="36" t="s">
        <v>32</v>
      </c>
      <c r="L8" s="36" t="s">
        <v>62</v>
      </c>
    </row>
    <row r="9" spans="2:12" x14ac:dyDescent="0.25">
      <c r="B9" s="114">
        <v>1</v>
      </c>
      <c r="C9" s="115"/>
      <c r="D9" s="115"/>
      <c r="E9" s="115"/>
      <c r="F9" s="116"/>
      <c r="G9" s="38">
        <v>2</v>
      </c>
      <c r="H9" s="38">
        <v>3</v>
      </c>
      <c r="I9" s="38">
        <v>4</v>
      </c>
      <c r="J9" s="38">
        <v>5</v>
      </c>
      <c r="K9" s="38" t="s">
        <v>46</v>
      </c>
      <c r="L9" s="38" t="s">
        <v>47</v>
      </c>
    </row>
    <row r="10" spans="2:12" x14ac:dyDescent="0.25">
      <c r="B10" s="7"/>
      <c r="C10" s="7"/>
      <c r="D10" s="7"/>
      <c r="E10" s="7"/>
      <c r="F10" s="7" t="s">
        <v>61</v>
      </c>
      <c r="G10" s="57">
        <v>349642.19</v>
      </c>
      <c r="H10" s="57">
        <v>1007200</v>
      </c>
      <c r="I10" s="5"/>
      <c r="J10" s="59">
        <f>J11</f>
        <v>532306.38</v>
      </c>
      <c r="K10" s="60">
        <f>J10/G10*100</f>
        <v>152.24317751813646</v>
      </c>
      <c r="L10" s="60">
        <f>J10/H10*100</f>
        <v>52.850117156473395</v>
      </c>
    </row>
    <row r="11" spans="2:12" x14ac:dyDescent="0.25">
      <c r="B11" s="7">
        <v>6</v>
      </c>
      <c r="C11" s="7"/>
      <c r="D11" s="7"/>
      <c r="E11" s="7"/>
      <c r="F11" s="7" t="s">
        <v>3</v>
      </c>
      <c r="G11" s="57">
        <v>349642.19</v>
      </c>
      <c r="H11" s="57">
        <f>H12+H15+H17+H21</f>
        <v>1007200</v>
      </c>
      <c r="I11" s="5"/>
      <c r="J11" s="57">
        <f>J12+J15+J17+J21</f>
        <v>532306.38</v>
      </c>
      <c r="K11" s="60">
        <f t="shared" ref="K11:K24" si="0">J11/G11*100</f>
        <v>152.24317751813646</v>
      </c>
      <c r="L11" s="60">
        <f t="shared" ref="L11:L24" si="1">J11/H11*100</f>
        <v>52.850117156473395</v>
      </c>
    </row>
    <row r="12" spans="2:12" ht="25.5" x14ac:dyDescent="0.25">
      <c r="B12" s="7"/>
      <c r="C12" s="11">
        <v>63</v>
      </c>
      <c r="D12" s="11"/>
      <c r="E12" s="11"/>
      <c r="F12" s="11" t="s">
        <v>20</v>
      </c>
      <c r="G12" s="5">
        <v>349642.19</v>
      </c>
      <c r="H12" s="5">
        <v>39000</v>
      </c>
      <c r="I12" s="5"/>
      <c r="J12" s="5">
        <f>J14</f>
        <v>8681.93</v>
      </c>
      <c r="K12" s="61">
        <f t="shared" si="0"/>
        <v>2.4830899268763877</v>
      </c>
      <c r="L12" s="61">
        <f t="shared" si="1"/>
        <v>22.261358974358973</v>
      </c>
    </row>
    <row r="13" spans="2:12" x14ac:dyDescent="0.25">
      <c r="B13" s="8"/>
      <c r="C13" s="8"/>
      <c r="D13" s="8">
        <v>631</v>
      </c>
      <c r="E13" s="8"/>
      <c r="F13" s="8" t="s">
        <v>39</v>
      </c>
      <c r="G13" s="5">
        <v>15164.22</v>
      </c>
      <c r="H13" s="5">
        <v>39000</v>
      </c>
      <c r="I13" s="5"/>
      <c r="J13" s="5">
        <f>J14</f>
        <v>8681.93</v>
      </c>
      <c r="K13" s="61">
        <f t="shared" si="0"/>
        <v>57.252730440471055</v>
      </c>
      <c r="L13" s="61">
        <f t="shared" si="1"/>
        <v>22.261358974358973</v>
      </c>
    </row>
    <row r="14" spans="2:12" ht="25.5" x14ac:dyDescent="0.25">
      <c r="B14" s="8"/>
      <c r="C14" s="8"/>
      <c r="D14" s="8"/>
      <c r="E14" s="8">
        <v>6361</v>
      </c>
      <c r="F14" s="55" t="s">
        <v>88</v>
      </c>
      <c r="G14" s="5">
        <v>15164.22</v>
      </c>
      <c r="H14" s="5">
        <v>39000</v>
      </c>
      <c r="I14" s="5"/>
      <c r="J14" s="5">
        <v>8681.93</v>
      </c>
      <c r="K14" s="61">
        <f t="shared" si="0"/>
        <v>57.252730440471055</v>
      </c>
      <c r="L14" s="61">
        <f t="shared" si="1"/>
        <v>22.261358974358973</v>
      </c>
    </row>
    <row r="15" spans="2:12" x14ac:dyDescent="0.25">
      <c r="B15" s="8"/>
      <c r="C15" s="8">
        <v>64</v>
      </c>
      <c r="D15" s="8"/>
      <c r="E15" s="8"/>
      <c r="F15" s="55" t="s">
        <v>131</v>
      </c>
      <c r="G15" s="5">
        <v>0</v>
      </c>
      <c r="H15" s="5">
        <v>100</v>
      </c>
      <c r="I15" s="5"/>
      <c r="J15" s="5">
        <v>0</v>
      </c>
      <c r="K15" s="61">
        <v>0</v>
      </c>
      <c r="L15" s="61">
        <f t="shared" si="1"/>
        <v>0</v>
      </c>
    </row>
    <row r="16" spans="2:12" x14ac:dyDescent="0.25">
      <c r="B16" s="8"/>
      <c r="C16" s="8"/>
      <c r="D16" s="8"/>
      <c r="E16" s="8">
        <v>6413</v>
      </c>
      <c r="F16" s="55" t="s">
        <v>132</v>
      </c>
      <c r="G16" s="5">
        <v>0</v>
      </c>
      <c r="H16" s="5">
        <v>100</v>
      </c>
      <c r="I16" s="5"/>
      <c r="J16" s="5">
        <v>0</v>
      </c>
      <c r="K16" s="61">
        <v>0</v>
      </c>
      <c r="L16" s="61">
        <f t="shared" si="1"/>
        <v>0</v>
      </c>
    </row>
    <row r="17" spans="2:12" ht="25.5" x14ac:dyDescent="0.25">
      <c r="B17" s="8"/>
      <c r="C17" s="8">
        <v>66</v>
      </c>
      <c r="D17" s="9"/>
      <c r="E17" s="9"/>
      <c r="F17" s="11" t="s">
        <v>23</v>
      </c>
      <c r="G17" s="5">
        <v>10788.3</v>
      </c>
      <c r="H17" s="5">
        <f>H18</f>
        <v>14900</v>
      </c>
      <c r="I17" s="5"/>
      <c r="J17" s="5">
        <f>J18</f>
        <v>8247.6299999999992</v>
      </c>
      <c r="K17" s="61">
        <f t="shared" si="0"/>
        <v>76.449765023219598</v>
      </c>
      <c r="L17" s="61">
        <f t="shared" si="1"/>
        <v>55.353221476510065</v>
      </c>
    </row>
    <row r="18" spans="2:12" ht="25.5" x14ac:dyDescent="0.25">
      <c r="B18" s="8"/>
      <c r="C18" s="16"/>
      <c r="D18" s="9">
        <v>661</v>
      </c>
      <c r="E18" s="9"/>
      <c r="F18" s="11" t="s">
        <v>40</v>
      </c>
      <c r="G18" s="5">
        <v>10788.3</v>
      </c>
      <c r="H18" s="5">
        <f>H19+H20</f>
        <v>14900</v>
      </c>
      <c r="I18" s="5"/>
      <c r="J18" s="5">
        <f>J19+J20</f>
        <v>8247.6299999999992</v>
      </c>
      <c r="K18" s="61">
        <f t="shared" si="0"/>
        <v>76.449765023219598</v>
      </c>
      <c r="L18" s="61">
        <f t="shared" si="1"/>
        <v>55.353221476510065</v>
      </c>
    </row>
    <row r="19" spans="2:12" x14ac:dyDescent="0.25">
      <c r="B19" s="8"/>
      <c r="C19" s="16"/>
      <c r="D19" s="9"/>
      <c r="E19" s="9">
        <v>6614</v>
      </c>
      <c r="F19" s="11" t="s">
        <v>41</v>
      </c>
      <c r="G19" s="5">
        <v>356.8</v>
      </c>
      <c r="H19" s="5">
        <v>400</v>
      </c>
      <c r="I19" s="5"/>
      <c r="J19" s="5">
        <v>767.43</v>
      </c>
      <c r="K19" s="61">
        <f t="shared" si="0"/>
        <v>215.08688340807174</v>
      </c>
      <c r="L19" s="61">
        <f t="shared" si="1"/>
        <v>191.85749999999999</v>
      </c>
    </row>
    <row r="20" spans="2:12" x14ac:dyDescent="0.25">
      <c r="B20" s="8"/>
      <c r="C20" s="8"/>
      <c r="D20" s="9"/>
      <c r="E20" s="9">
        <v>6615</v>
      </c>
      <c r="F20" s="55" t="s">
        <v>89</v>
      </c>
      <c r="G20" s="5">
        <v>10431.5</v>
      </c>
      <c r="H20" s="5">
        <v>14500</v>
      </c>
      <c r="I20" s="5"/>
      <c r="J20" s="5">
        <v>7480.2</v>
      </c>
      <c r="K20" s="61">
        <f t="shared" si="0"/>
        <v>71.707808081292228</v>
      </c>
      <c r="L20" s="61">
        <f t="shared" si="1"/>
        <v>51.587586206896553</v>
      </c>
    </row>
    <row r="21" spans="2:12" x14ac:dyDescent="0.25">
      <c r="B21" s="16"/>
      <c r="C21" s="8">
        <v>67</v>
      </c>
      <c r="D21" s="9"/>
      <c r="E21" s="9"/>
      <c r="F21" s="56" t="s">
        <v>91</v>
      </c>
      <c r="G21" s="5">
        <v>323689.67</v>
      </c>
      <c r="H21" s="5">
        <f>H22</f>
        <v>953200</v>
      </c>
      <c r="I21" s="5"/>
      <c r="J21" s="5">
        <f>J22</f>
        <v>515376.82</v>
      </c>
      <c r="K21" s="61">
        <f t="shared" si="0"/>
        <v>159.21942149096077</v>
      </c>
      <c r="L21" s="61">
        <f t="shared" si="1"/>
        <v>54.068067561896768</v>
      </c>
    </row>
    <row r="22" spans="2:12" ht="30.75" customHeight="1" x14ac:dyDescent="0.25">
      <c r="B22" s="8"/>
      <c r="C22" s="8"/>
      <c r="D22" s="9">
        <v>671</v>
      </c>
      <c r="E22" s="9"/>
      <c r="F22" s="56" t="s">
        <v>90</v>
      </c>
      <c r="G22" s="5">
        <v>323689.67</v>
      </c>
      <c r="H22" s="5">
        <f>H23+H24</f>
        <v>953200</v>
      </c>
      <c r="I22" s="5"/>
      <c r="J22" s="5">
        <f>J23+J24</f>
        <v>515376.82</v>
      </c>
      <c r="K22" s="61">
        <f t="shared" si="0"/>
        <v>159.21942149096077</v>
      </c>
      <c r="L22" s="61">
        <f t="shared" si="1"/>
        <v>54.068067561896768</v>
      </c>
    </row>
    <row r="23" spans="2:12" ht="25.5" x14ac:dyDescent="0.25">
      <c r="B23" s="8"/>
      <c r="C23" s="8"/>
      <c r="D23" s="8"/>
      <c r="E23" s="8">
        <v>6711</v>
      </c>
      <c r="F23" s="56" t="s">
        <v>93</v>
      </c>
      <c r="G23" s="5">
        <v>322274.86</v>
      </c>
      <c r="H23" s="5">
        <v>883200</v>
      </c>
      <c r="I23" s="5"/>
      <c r="J23" s="5">
        <v>497026.23</v>
      </c>
      <c r="K23" s="61">
        <f t="shared" si="0"/>
        <v>154.22432578203586</v>
      </c>
      <c r="L23" s="61">
        <f t="shared" si="1"/>
        <v>56.275614809782603</v>
      </c>
    </row>
    <row r="24" spans="2:12" ht="25.5" x14ac:dyDescent="0.25">
      <c r="B24" s="8"/>
      <c r="C24" s="8"/>
      <c r="D24" s="8"/>
      <c r="E24" s="8">
        <v>6712</v>
      </c>
      <c r="F24" s="56" t="s">
        <v>92</v>
      </c>
      <c r="G24" s="5">
        <v>1414.81</v>
      </c>
      <c r="H24" s="5">
        <v>70000</v>
      </c>
      <c r="I24" s="5"/>
      <c r="J24" s="5">
        <v>18350.59</v>
      </c>
      <c r="K24" s="61">
        <f t="shared" si="0"/>
        <v>1297.0356443621406</v>
      </c>
      <c r="L24" s="61">
        <f t="shared" si="1"/>
        <v>26.215128571428568</v>
      </c>
    </row>
    <row r="25" spans="2:12" ht="18" x14ac:dyDescent="0.25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</row>
    <row r="26" spans="2:12" ht="36.75" customHeight="1" x14ac:dyDescent="0.25">
      <c r="B26" s="117" t="s">
        <v>7</v>
      </c>
      <c r="C26" s="118"/>
      <c r="D26" s="118"/>
      <c r="E26" s="118"/>
      <c r="F26" s="119"/>
      <c r="G26" s="36" t="s">
        <v>75</v>
      </c>
      <c r="H26" s="36" t="s">
        <v>77</v>
      </c>
      <c r="I26" s="36" t="s">
        <v>78</v>
      </c>
      <c r="J26" s="36" t="s">
        <v>79</v>
      </c>
      <c r="K26" s="36" t="s">
        <v>32</v>
      </c>
      <c r="L26" s="36" t="s">
        <v>62</v>
      </c>
    </row>
    <row r="27" spans="2:12" x14ac:dyDescent="0.25">
      <c r="B27" s="114">
        <v>1</v>
      </c>
      <c r="C27" s="115"/>
      <c r="D27" s="115"/>
      <c r="E27" s="115"/>
      <c r="F27" s="116"/>
      <c r="G27" s="38">
        <v>2</v>
      </c>
      <c r="H27" s="38">
        <v>3</v>
      </c>
      <c r="I27" s="38">
        <v>4</v>
      </c>
      <c r="J27" s="38">
        <v>5</v>
      </c>
      <c r="K27" s="38" t="s">
        <v>46</v>
      </c>
      <c r="L27" s="38" t="s">
        <v>47</v>
      </c>
    </row>
    <row r="28" spans="2:12" x14ac:dyDescent="0.25">
      <c r="B28" s="7"/>
      <c r="C28" s="7"/>
      <c r="D28" s="7"/>
      <c r="E28" s="7"/>
      <c r="F28" s="7" t="s">
        <v>60</v>
      </c>
      <c r="G28" s="57">
        <v>331209.84000000003</v>
      </c>
      <c r="H28" s="57">
        <f>H29+H71</f>
        <v>1007200</v>
      </c>
      <c r="I28" s="57"/>
      <c r="J28" s="57">
        <f>J29+J71</f>
        <v>532689.04</v>
      </c>
      <c r="K28" s="60">
        <f>J28/G28*100</f>
        <v>160.83128448116156</v>
      </c>
      <c r="L28" s="60">
        <f>J28/H28*100</f>
        <v>52.888109610802225</v>
      </c>
    </row>
    <row r="29" spans="2:12" x14ac:dyDescent="0.25">
      <c r="B29" s="7">
        <v>3</v>
      </c>
      <c r="C29" s="7"/>
      <c r="D29" s="7"/>
      <c r="E29" s="7"/>
      <c r="F29" s="7" t="s">
        <v>4</v>
      </c>
      <c r="G29" s="57">
        <v>329679.61</v>
      </c>
      <c r="H29" s="57">
        <f>H30+H37+H67</f>
        <v>980000</v>
      </c>
      <c r="I29" s="57"/>
      <c r="J29" s="57">
        <v>532689.04</v>
      </c>
      <c r="K29" s="60">
        <f t="shared" ref="K29:K74" si="2">J29/G29*100</f>
        <v>161.57779366458243</v>
      </c>
      <c r="L29" s="60">
        <f t="shared" ref="L29:L77" si="3">J29/H29*100</f>
        <v>54.356024489795921</v>
      </c>
    </row>
    <row r="30" spans="2:12" x14ac:dyDescent="0.25">
      <c r="B30" s="11"/>
      <c r="C30" s="11">
        <v>31</v>
      </c>
      <c r="D30" s="11"/>
      <c r="E30" s="11"/>
      <c r="F30" s="11" t="s">
        <v>5</v>
      </c>
      <c r="G30" s="5">
        <v>262649.24</v>
      </c>
      <c r="H30" s="5">
        <f>H31+H33+H35</f>
        <v>584000</v>
      </c>
      <c r="I30" s="5"/>
      <c r="J30" s="5">
        <v>372462.97</v>
      </c>
      <c r="K30" s="61">
        <f t="shared" si="2"/>
        <v>141.81003150818179</v>
      </c>
      <c r="L30" s="61">
        <f t="shared" si="3"/>
        <v>63.777905821917798</v>
      </c>
    </row>
    <row r="31" spans="2:12" x14ac:dyDescent="0.25">
      <c r="B31" s="8"/>
      <c r="C31" s="8"/>
      <c r="D31" s="8">
        <v>311</v>
      </c>
      <c r="E31" s="8"/>
      <c r="F31" s="8" t="s">
        <v>42</v>
      </c>
      <c r="G31" s="5">
        <v>213988.17</v>
      </c>
      <c r="H31" s="5">
        <v>455000</v>
      </c>
      <c r="I31" s="5"/>
      <c r="J31" s="5">
        <v>302792</v>
      </c>
      <c r="K31" s="61">
        <f t="shared" si="2"/>
        <v>141.49941092537966</v>
      </c>
      <c r="L31" s="61">
        <f t="shared" si="3"/>
        <v>66.547692307692301</v>
      </c>
    </row>
    <row r="32" spans="2:12" x14ac:dyDescent="0.25">
      <c r="B32" s="8"/>
      <c r="C32" s="8"/>
      <c r="D32" s="8"/>
      <c r="E32" s="8">
        <v>3111</v>
      </c>
      <c r="F32" s="8" t="s">
        <v>43</v>
      </c>
      <c r="G32" s="5">
        <v>213988.17</v>
      </c>
      <c r="H32" s="5">
        <v>450000</v>
      </c>
      <c r="I32" s="5"/>
      <c r="J32" s="5">
        <v>302792</v>
      </c>
      <c r="K32" s="61">
        <f t="shared" si="2"/>
        <v>141.49941092537966</v>
      </c>
      <c r="L32" s="61">
        <f t="shared" si="3"/>
        <v>67.287111111111102</v>
      </c>
    </row>
    <row r="33" spans="2:12" x14ac:dyDescent="0.25">
      <c r="B33" s="8"/>
      <c r="C33" s="8"/>
      <c r="D33" s="9">
        <v>312</v>
      </c>
      <c r="E33" s="9"/>
      <c r="F33" s="8" t="s">
        <v>94</v>
      </c>
      <c r="G33" s="5">
        <v>13352.96</v>
      </c>
      <c r="H33" s="5">
        <v>54000</v>
      </c>
      <c r="I33" s="5"/>
      <c r="J33" s="5">
        <v>19710.34</v>
      </c>
      <c r="K33" s="61">
        <f t="shared" si="2"/>
        <v>147.61026768596628</v>
      </c>
      <c r="L33" s="61">
        <f t="shared" si="3"/>
        <v>36.500629629629628</v>
      </c>
    </row>
    <row r="34" spans="2:12" x14ac:dyDescent="0.25">
      <c r="B34" s="8"/>
      <c r="C34" s="8"/>
      <c r="D34" s="8"/>
      <c r="E34" s="8">
        <v>3121</v>
      </c>
      <c r="F34" s="8" t="s">
        <v>94</v>
      </c>
      <c r="G34" s="5">
        <v>13352.96</v>
      </c>
      <c r="H34" s="5">
        <v>52000</v>
      </c>
      <c r="I34" s="5"/>
      <c r="J34" s="5">
        <v>19710.34</v>
      </c>
      <c r="K34" s="61">
        <f t="shared" si="2"/>
        <v>147.61026768596628</v>
      </c>
      <c r="L34" s="61">
        <f t="shared" si="3"/>
        <v>37.904499999999999</v>
      </c>
    </row>
    <row r="35" spans="2:12" x14ac:dyDescent="0.25">
      <c r="B35" s="8"/>
      <c r="C35" s="8"/>
      <c r="D35" s="8">
        <v>313</v>
      </c>
      <c r="E35" s="8"/>
      <c r="F35" s="25" t="s">
        <v>95</v>
      </c>
      <c r="G35" s="5">
        <v>35308.11</v>
      </c>
      <c r="H35" s="5">
        <v>75000</v>
      </c>
      <c r="I35" s="5"/>
      <c r="J35" s="5">
        <v>49960.63</v>
      </c>
      <c r="K35" s="61">
        <f t="shared" si="2"/>
        <v>141.49902104643945</v>
      </c>
      <c r="L35" s="61">
        <f t="shared" si="3"/>
        <v>66.614173333333326</v>
      </c>
    </row>
    <row r="36" spans="2:12" x14ac:dyDescent="0.25">
      <c r="B36" s="8"/>
      <c r="C36" s="8"/>
      <c r="D36" s="9"/>
      <c r="E36" s="9">
        <v>3132</v>
      </c>
      <c r="F36" s="9" t="s">
        <v>96</v>
      </c>
      <c r="G36" s="5">
        <v>35308.11</v>
      </c>
      <c r="H36" s="5">
        <v>75000</v>
      </c>
      <c r="I36" s="5"/>
      <c r="J36" s="5">
        <v>49960.63</v>
      </c>
      <c r="K36" s="61">
        <f t="shared" si="2"/>
        <v>141.49902104643945</v>
      </c>
      <c r="L36" s="61">
        <f t="shared" si="3"/>
        <v>66.614173333333326</v>
      </c>
    </row>
    <row r="37" spans="2:12" x14ac:dyDescent="0.25">
      <c r="B37" s="8"/>
      <c r="C37" s="8">
        <v>32</v>
      </c>
      <c r="D37" s="9"/>
      <c r="E37" s="9"/>
      <c r="F37" s="9" t="s">
        <v>17</v>
      </c>
      <c r="G37" s="5">
        <v>66510.490000000005</v>
      </c>
      <c r="H37" s="5">
        <v>394700</v>
      </c>
      <c r="I37" s="5"/>
      <c r="J37" s="5">
        <v>159590.29</v>
      </c>
      <c r="K37" s="61">
        <f t="shared" si="2"/>
        <v>239.9475481236118</v>
      </c>
      <c r="L37" s="61">
        <f t="shared" si="3"/>
        <v>40.433313909298199</v>
      </c>
    </row>
    <row r="38" spans="2:12" x14ac:dyDescent="0.25">
      <c r="B38" s="12"/>
      <c r="C38" s="12"/>
      <c r="D38" s="12">
        <v>321</v>
      </c>
      <c r="E38" s="12"/>
      <c r="F38" s="15" t="s">
        <v>44</v>
      </c>
      <c r="G38" s="5">
        <v>7992.05</v>
      </c>
      <c r="H38" s="5">
        <v>21700</v>
      </c>
      <c r="I38" s="5"/>
      <c r="J38" s="5">
        <v>14684.02</v>
      </c>
      <c r="K38" s="61">
        <f t="shared" si="2"/>
        <v>183.73283450428863</v>
      </c>
      <c r="L38" s="61">
        <f t="shared" si="3"/>
        <v>67.668294930875589</v>
      </c>
    </row>
    <row r="39" spans="2:12" x14ac:dyDescent="0.25">
      <c r="B39" s="11"/>
      <c r="C39" s="11"/>
      <c r="D39" s="11"/>
      <c r="E39" s="11">
        <v>3211</v>
      </c>
      <c r="F39" s="15" t="s">
        <v>45</v>
      </c>
      <c r="G39" s="5">
        <v>121.4</v>
      </c>
      <c r="H39" s="5">
        <v>3000</v>
      </c>
      <c r="I39" s="5"/>
      <c r="J39" s="5">
        <v>5685.46</v>
      </c>
      <c r="K39" s="61">
        <f t="shared" si="2"/>
        <v>4683.2454695222405</v>
      </c>
      <c r="L39" s="61">
        <f t="shared" si="3"/>
        <v>189.51533333333333</v>
      </c>
    </row>
    <row r="40" spans="2:12" x14ac:dyDescent="0.25">
      <c r="B40" s="11"/>
      <c r="C40" s="11"/>
      <c r="D40" s="8"/>
      <c r="E40" s="8">
        <v>3212</v>
      </c>
      <c r="F40" s="8" t="s">
        <v>97</v>
      </c>
      <c r="G40" s="5">
        <v>4202.6499999999996</v>
      </c>
      <c r="H40" s="5">
        <v>12000</v>
      </c>
      <c r="I40" s="5"/>
      <c r="J40" s="5">
        <v>5147.6899999999996</v>
      </c>
      <c r="K40" s="61">
        <f t="shared" si="2"/>
        <v>122.48676430347518</v>
      </c>
      <c r="L40" s="61">
        <f t="shared" si="3"/>
        <v>42.897416666666665</v>
      </c>
    </row>
    <row r="41" spans="2:12" x14ac:dyDescent="0.25">
      <c r="B41" s="11"/>
      <c r="C41" s="11"/>
      <c r="D41" s="8"/>
      <c r="E41" s="8">
        <v>3213</v>
      </c>
      <c r="F41" s="8" t="s">
        <v>98</v>
      </c>
      <c r="G41" s="5">
        <v>3630</v>
      </c>
      <c r="H41" s="5">
        <v>5400</v>
      </c>
      <c r="I41" s="5"/>
      <c r="J41" s="5">
        <v>3850.87</v>
      </c>
      <c r="K41" s="61">
        <f t="shared" si="2"/>
        <v>106.08457300275482</v>
      </c>
      <c r="L41" s="61">
        <f t="shared" si="3"/>
        <v>71.312407407407406</v>
      </c>
    </row>
    <row r="42" spans="2:12" x14ac:dyDescent="0.25">
      <c r="B42" s="11"/>
      <c r="C42" s="11"/>
      <c r="D42" s="11"/>
      <c r="E42" s="11">
        <v>3214</v>
      </c>
      <c r="F42" s="11" t="s">
        <v>99</v>
      </c>
      <c r="G42" s="5">
        <v>38</v>
      </c>
      <c r="H42" s="5">
        <v>1300</v>
      </c>
      <c r="I42" s="5"/>
      <c r="J42" s="5">
        <v>0</v>
      </c>
      <c r="K42" s="61">
        <f t="shared" si="2"/>
        <v>0</v>
      </c>
      <c r="L42" s="61">
        <f t="shared" si="3"/>
        <v>0</v>
      </c>
    </row>
    <row r="43" spans="2:12" x14ac:dyDescent="0.25">
      <c r="B43" s="11"/>
      <c r="C43" s="11"/>
      <c r="D43" s="11">
        <v>322</v>
      </c>
      <c r="E43" s="11"/>
      <c r="F43" s="11" t="s">
        <v>100</v>
      </c>
      <c r="G43" s="5">
        <v>8957.4599999999991</v>
      </c>
      <c r="H43" s="5">
        <v>66700</v>
      </c>
      <c r="I43" s="5"/>
      <c r="J43" s="5">
        <v>10789.31</v>
      </c>
      <c r="K43" s="61">
        <f t="shared" si="2"/>
        <v>120.45055183054126</v>
      </c>
      <c r="L43" s="61">
        <f t="shared" si="3"/>
        <v>16.175877061469265</v>
      </c>
    </row>
    <row r="44" spans="2:12" ht="15" customHeight="1" x14ac:dyDescent="0.25">
      <c r="B44" s="11"/>
      <c r="C44" s="11"/>
      <c r="D44" s="11"/>
      <c r="E44" s="11">
        <v>3221</v>
      </c>
      <c r="F44" s="11" t="s">
        <v>101</v>
      </c>
      <c r="G44" s="5">
        <v>1705.11</v>
      </c>
      <c r="H44" s="5">
        <v>12800</v>
      </c>
      <c r="I44" s="5"/>
      <c r="J44" s="5">
        <v>2094.1799999999998</v>
      </c>
      <c r="K44" s="61">
        <f t="shared" si="2"/>
        <v>122.81788271724406</v>
      </c>
      <c r="L44" s="61">
        <f t="shared" si="3"/>
        <v>16.360781249999999</v>
      </c>
    </row>
    <row r="45" spans="2:12" x14ac:dyDescent="0.25">
      <c r="B45" s="11"/>
      <c r="C45" s="11"/>
      <c r="D45" s="11"/>
      <c r="E45" s="11">
        <v>3222</v>
      </c>
      <c r="F45" s="11" t="s">
        <v>102</v>
      </c>
      <c r="G45" s="5">
        <v>1550.88</v>
      </c>
      <c r="H45" s="5">
        <v>8400</v>
      </c>
      <c r="I45" s="5"/>
      <c r="J45" s="5">
        <v>2797.81</v>
      </c>
      <c r="K45" s="61">
        <f t="shared" si="2"/>
        <v>180.40144949963889</v>
      </c>
      <c r="L45" s="61">
        <f t="shared" si="3"/>
        <v>33.307261904761901</v>
      </c>
    </row>
    <row r="46" spans="2:12" x14ac:dyDescent="0.25">
      <c r="B46" s="11"/>
      <c r="C46" s="11"/>
      <c r="D46" s="11"/>
      <c r="E46" s="11">
        <v>3223</v>
      </c>
      <c r="F46" s="11" t="s">
        <v>103</v>
      </c>
      <c r="G46" s="5">
        <v>5050.38</v>
      </c>
      <c r="H46" s="5">
        <v>35000</v>
      </c>
      <c r="I46" s="5"/>
      <c r="J46" s="5">
        <v>5615.53</v>
      </c>
      <c r="K46" s="61">
        <f t="shared" si="2"/>
        <v>111.19024707051746</v>
      </c>
      <c r="L46" s="61">
        <f t="shared" si="3"/>
        <v>16.044371428571427</v>
      </c>
    </row>
    <row r="47" spans="2:12" x14ac:dyDescent="0.25">
      <c r="B47" s="11"/>
      <c r="C47" s="11"/>
      <c r="D47" s="11"/>
      <c r="E47" s="11">
        <v>3224</v>
      </c>
      <c r="F47" s="11" t="s">
        <v>104</v>
      </c>
      <c r="G47" s="5">
        <v>359.41</v>
      </c>
      <c r="H47" s="5">
        <v>7500</v>
      </c>
      <c r="I47" s="5"/>
      <c r="J47" s="5">
        <v>61.77</v>
      </c>
      <c r="K47" s="61">
        <f t="shared" si="2"/>
        <v>17.18650009738182</v>
      </c>
      <c r="L47" s="61">
        <f t="shared" si="3"/>
        <v>0.8236</v>
      </c>
    </row>
    <row r="48" spans="2:12" x14ac:dyDescent="0.25">
      <c r="B48" s="11"/>
      <c r="C48" s="11"/>
      <c r="D48" s="11"/>
      <c r="E48" s="11">
        <v>3225</v>
      </c>
      <c r="F48" s="11" t="s">
        <v>105</v>
      </c>
      <c r="G48" s="5">
        <v>291.68</v>
      </c>
      <c r="H48" s="5">
        <v>3000</v>
      </c>
      <c r="I48" s="5"/>
      <c r="J48" s="5">
        <v>220.02</v>
      </c>
      <c r="K48" s="61">
        <f t="shared" si="2"/>
        <v>75.431980252331314</v>
      </c>
      <c r="L48" s="61">
        <f t="shared" si="3"/>
        <v>7.3340000000000005</v>
      </c>
    </row>
    <row r="49" spans="2:12" x14ac:dyDescent="0.25">
      <c r="B49" s="11"/>
      <c r="C49" s="11"/>
      <c r="D49" s="11">
        <v>323</v>
      </c>
      <c r="E49" s="11"/>
      <c r="F49" s="11" t="s">
        <v>106</v>
      </c>
      <c r="G49" s="5">
        <v>46351.8</v>
      </c>
      <c r="H49" s="5">
        <v>289400</v>
      </c>
      <c r="I49" s="5"/>
      <c r="J49" s="5">
        <v>125072.38</v>
      </c>
      <c r="K49" s="61">
        <f t="shared" si="2"/>
        <v>269.83284360046429</v>
      </c>
      <c r="L49" s="61">
        <f t="shared" si="3"/>
        <v>43.217823082239114</v>
      </c>
    </row>
    <row r="50" spans="2:12" x14ac:dyDescent="0.25">
      <c r="B50" s="11"/>
      <c r="C50" s="11"/>
      <c r="D50" s="11"/>
      <c r="E50" s="11">
        <v>3231</v>
      </c>
      <c r="F50" s="11" t="s">
        <v>107</v>
      </c>
      <c r="G50" s="5">
        <v>1187.1600000000001</v>
      </c>
      <c r="H50" s="5">
        <v>9700</v>
      </c>
      <c r="I50" s="5"/>
      <c r="J50" s="5">
        <v>3179.88</v>
      </c>
      <c r="K50" s="61">
        <f t="shared" si="2"/>
        <v>267.85605984029115</v>
      </c>
      <c r="L50" s="61">
        <f t="shared" si="3"/>
        <v>32.782268041237117</v>
      </c>
    </row>
    <row r="51" spans="2:12" x14ac:dyDescent="0.25">
      <c r="B51" s="11"/>
      <c r="C51" s="11"/>
      <c r="D51" s="11"/>
      <c r="E51" s="11">
        <v>3232</v>
      </c>
      <c r="F51" s="11" t="s">
        <v>108</v>
      </c>
      <c r="G51" s="5">
        <v>982.23</v>
      </c>
      <c r="H51" s="5">
        <v>50500</v>
      </c>
      <c r="I51" s="5"/>
      <c r="J51" s="5">
        <v>4705.9799999999996</v>
      </c>
      <c r="K51" s="61">
        <f t="shared" si="2"/>
        <v>479.11181698787448</v>
      </c>
      <c r="L51" s="61">
        <f t="shared" si="3"/>
        <v>9.3187722772277208</v>
      </c>
    </row>
    <row r="52" spans="2:12" x14ac:dyDescent="0.25">
      <c r="B52" s="11"/>
      <c r="C52" s="11"/>
      <c r="D52" s="11"/>
      <c r="E52" s="11">
        <v>3233</v>
      </c>
      <c r="F52" s="11" t="s">
        <v>109</v>
      </c>
      <c r="G52" s="5">
        <v>716.8</v>
      </c>
      <c r="H52" s="5">
        <v>7500</v>
      </c>
      <c r="I52" s="5"/>
      <c r="J52" s="5">
        <v>663.4</v>
      </c>
      <c r="K52" s="61">
        <f t="shared" si="2"/>
        <v>92.550223214285722</v>
      </c>
      <c r="L52" s="61">
        <f t="shared" si="3"/>
        <v>8.8453333333333326</v>
      </c>
    </row>
    <row r="53" spans="2:12" x14ac:dyDescent="0.25">
      <c r="B53" s="11"/>
      <c r="C53" s="11"/>
      <c r="D53" s="11"/>
      <c r="E53" s="11">
        <v>3234</v>
      </c>
      <c r="F53" s="11" t="s">
        <v>110</v>
      </c>
      <c r="G53" s="5">
        <v>3030.32</v>
      </c>
      <c r="H53" s="5">
        <v>10000</v>
      </c>
      <c r="I53" s="5"/>
      <c r="J53" s="5">
        <v>3325.52</v>
      </c>
      <c r="K53" s="61">
        <f t="shared" si="2"/>
        <v>109.74154544734549</v>
      </c>
      <c r="L53" s="61">
        <f t="shared" si="3"/>
        <v>33.255200000000002</v>
      </c>
    </row>
    <row r="54" spans="2:12" x14ac:dyDescent="0.25">
      <c r="B54" s="11"/>
      <c r="C54" s="11"/>
      <c r="D54" s="11"/>
      <c r="E54" s="11">
        <v>3235</v>
      </c>
      <c r="F54" s="11" t="s">
        <v>111</v>
      </c>
      <c r="G54" s="5">
        <v>190.79</v>
      </c>
      <c r="H54" s="5">
        <v>61000</v>
      </c>
      <c r="I54" s="5"/>
      <c r="J54" s="5">
        <v>43315.79</v>
      </c>
      <c r="K54" s="61">
        <f t="shared" si="2"/>
        <v>22703.385921694011</v>
      </c>
      <c r="L54" s="61">
        <f t="shared" si="3"/>
        <v>71.009491803278692</v>
      </c>
    </row>
    <row r="55" spans="2:12" x14ac:dyDescent="0.25">
      <c r="B55" s="11"/>
      <c r="C55" s="11"/>
      <c r="D55" s="11"/>
      <c r="E55" s="11">
        <v>3236</v>
      </c>
      <c r="F55" s="11" t="s">
        <v>133</v>
      </c>
      <c r="G55" s="5">
        <v>0</v>
      </c>
      <c r="H55" s="5">
        <v>2900</v>
      </c>
      <c r="I55" s="5"/>
      <c r="J55" s="5">
        <v>2720</v>
      </c>
      <c r="K55" s="61">
        <v>0</v>
      </c>
      <c r="L55" s="61">
        <f t="shared" si="3"/>
        <v>93.793103448275858</v>
      </c>
    </row>
    <row r="56" spans="2:12" x14ac:dyDescent="0.25">
      <c r="B56" s="11"/>
      <c r="C56" s="11"/>
      <c r="D56" s="11"/>
      <c r="E56" s="11">
        <v>3237</v>
      </c>
      <c r="F56" s="11" t="s">
        <v>112</v>
      </c>
      <c r="G56" s="5">
        <v>10912.63</v>
      </c>
      <c r="H56" s="5">
        <v>40100</v>
      </c>
      <c r="I56" s="5"/>
      <c r="J56" s="5">
        <v>9404.3799999999992</v>
      </c>
      <c r="K56" s="61">
        <f t="shared" si="2"/>
        <v>86.178858808554864</v>
      </c>
      <c r="L56" s="61">
        <f t="shared" si="3"/>
        <v>23.45231920199501</v>
      </c>
    </row>
    <row r="57" spans="2:12" x14ac:dyDescent="0.25">
      <c r="B57" s="11"/>
      <c r="C57" s="11"/>
      <c r="D57" s="11"/>
      <c r="E57" s="11">
        <v>3238</v>
      </c>
      <c r="F57" s="11" t="s">
        <v>113</v>
      </c>
      <c r="G57" s="5">
        <v>1519.74</v>
      </c>
      <c r="H57" s="5">
        <v>6300</v>
      </c>
      <c r="I57" s="5"/>
      <c r="J57" s="5">
        <v>2375</v>
      </c>
      <c r="K57" s="61">
        <f t="shared" si="2"/>
        <v>156.27673154618554</v>
      </c>
      <c r="L57" s="61">
        <f t="shared" si="3"/>
        <v>37.698412698412696</v>
      </c>
    </row>
    <row r="58" spans="2:12" x14ac:dyDescent="0.25">
      <c r="B58" s="11"/>
      <c r="C58" s="11"/>
      <c r="D58" s="11"/>
      <c r="E58" s="11">
        <v>3239</v>
      </c>
      <c r="F58" s="11" t="s">
        <v>114</v>
      </c>
      <c r="G58" s="5">
        <v>27812.13</v>
      </c>
      <c r="H58" s="5">
        <v>101400</v>
      </c>
      <c r="I58" s="5"/>
      <c r="J58" s="5">
        <v>55382.43</v>
      </c>
      <c r="K58" s="61">
        <f t="shared" si="2"/>
        <v>199.13048730895474</v>
      </c>
      <c r="L58" s="61">
        <f t="shared" si="3"/>
        <v>54.617781065088757</v>
      </c>
    </row>
    <row r="59" spans="2:12" x14ac:dyDescent="0.25">
      <c r="B59" s="11"/>
      <c r="C59" s="11"/>
      <c r="D59" s="11">
        <v>324</v>
      </c>
      <c r="E59" s="11"/>
      <c r="F59" s="11" t="s">
        <v>115</v>
      </c>
      <c r="G59" s="5">
        <v>0</v>
      </c>
      <c r="H59" s="5">
        <v>500</v>
      </c>
      <c r="I59" s="5"/>
      <c r="J59" s="5">
        <v>1561.6</v>
      </c>
      <c r="K59" s="61">
        <v>0</v>
      </c>
      <c r="L59" s="61">
        <f t="shared" si="3"/>
        <v>312.32</v>
      </c>
    </row>
    <row r="60" spans="2:12" x14ac:dyDescent="0.25">
      <c r="B60" s="11"/>
      <c r="C60" s="11"/>
      <c r="D60" s="11"/>
      <c r="E60" s="11">
        <v>3241</v>
      </c>
      <c r="F60" s="11" t="s">
        <v>115</v>
      </c>
      <c r="G60" s="5">
        <v>0</v>
      </c>
      <c r="H60" s="5">
        <v>500</v>
      </c>
      <c r="I60" s="5"/>
      <c r="J60" s="5">
        <v>1561.6</v>
      </c>
      <c r="K60" s="61">
        <v>0</v>
      </c>
      <c r="L60" s="61">
        <f t="shared" si="3"/>
        <v>312.32</v>
      </c>
    </row>
    <row r="61" spans="2:12" x14ac:dyDescent="0.25">
      <c r="B61" s="11"/>
      <c r="C61" s="11"/>
      <c r="D61" s="11">
        <v>329</v>
      </c>
      <c r="E61" s="11"/>
      <c r="F61" s="11" t="s">
        <v>116</v>
      </c>
      <c r="G61" s="5">
        <v>3209.18</v>
      </c>
      <c r="H61" s="5">
        <v>16400</v>
      </c>
      <c r="I61" s="5"/>
      <c r="J61" s="5">
        <v>7482.98</v>
      </c>
      <c r="K61" s="61">
        <f t="shared" si="2"/>
        <v>233.17420649511712</v>
      </c>
      <c r="L61" s="61">
        <f t="shared" si="3"/>
        <v>45.62792682926829</v>
      </c>
    </row>
    <row r="62" spans="2:12" x14ac:dyDescent="0.25">
      <c r="B62" s="11"/>
      <c r="C62" s="11"/>
      <c r="D62" s="11"/>
      <c r="E62" s="11">
        <v>3291</v>
      </c>
      <c r="F62" s="11" t="s">
        <v>117</v>
      </c>
      <c r="G62" s="5">
        <v>724.13</v>
      </c>
      <c r="H62" s="5">
        <v>6300</v>
      </c>
      <c r="I62" s="5"/>
      <c r="J62" s="5">
        <v>3490.25</v>
      </c>
      <c r="K62" s="61">
        <f t="shared" si="2"/>
        <v>481.99218372391692</v>
      </c>
      <c r="L62" s="61">
        <f t="shared" si="3"/>
        <v>55.400793650793659</v>
      </c>
    </row>
    <row r="63" spans="2:12" x14ac:dyDescent="0.25">
      <c r="B63" s="11"/>
      <c r="C63" s="11"/>
      <c r="D63" s="11"/>
      <c r="E63" s="11">
        <v>3292</v>
      </c>
      <c r="F63" s="11" t="s">
        <v>118</v>
      </c>
      <c r="G63" s="5">
        <v>932.32</v>
      </c>
      <c r="H63" s="5">
        <v>2800</v>
      </c>
      <c r="I63" s="5"/>
      <c r="J63" s="5">
        <v>2765.04</v>
      </c>
      <c r="K63" s="61">
        <f t="shared" si="2"/>
        <v>296.57628282134885</v>
      </c>
      <c r="L63" s="61">
        <f t="shared" si="3"/>
        <v>98.751428571428562</v>
      </c>
    </row>
    <row r="64" spans="2:12" x14ac:dyDescent="0.25">
      <c r="B64" s="11"/>
      <c r="C64" s="11"/>
      <c r="D64" s="11"/>
      <c r="E64" s="11">
        <v>3293</v>
      </c>
      <c r="F64" s="11" t="s">
        <v>119</v>
      </c>
      <c r="G64" s="5">
        <v>1022.5</v>
      </c>
      <c r="H64" s="5">
        <v>6500</v>
      </c>
      <c r="I64" s="5"/>
      <c r="J64" s="5">
        <v>715.53</v>
      </c>
      <c r="K64" s="61">
        <f t="shared" si="2"/>
        <v>69.978484107579462</v>
      </c>
      <c r="L64" s="61">
        <f t="shared" si="3"/>
        <v>11.008153846153846</v>
      </c>
    </row>
    <row r="65" spans="2:12" x14ac:dyDescent="0.25">
      <c r="B65" s="11"/>
      <c r="C65" s="11"/>
      <c r="D65" s="11"/>
      <c r="E65" s="11">
        <v>3294</v>
      </c>
      <c r="F65" s="11" t="s">
        <v>120</v>
      </c>
      <c r="G65" s="5">
        <v>360</v>
      </c>
      <c r="H65" s="5">
        <v>500</v>
      </c>
      <c r="I65" s="5"/>
      <c r="J65" s="5">
        <v>300</v>
      </c>
      <c r="K65" s="61">
        <f t="shared" si="2"/>
        <v>83.333333333333343</v>
      </c>
      <c r="L65" s="61">
        <f t="shared" si="3"/>
        <v>60</v>
      </c>
    </row>
    <row r="66" spans="2:12" x14ac:dyDescent="0.25">
      <c r="B66" s="11"/>
      <c r="C66" s="11"/>
      <c r="D66" s="11"/>
      <c r="E66" s="11">
        <v>3295</v>
      </c>
      <c r="F66" s="11" t="s">
        <v>121</v>
      </c>
      <c r="G66" s="5">
        <v>170.23</v>
      </c>
      <c r="H66" s="5">
        <v>300</v>
      </c>
      <c r="I66" s="5"/>
      <c r="J66" s="5">
        <v>212.16</v>
      </c>
      <c r="K66" s="61">
        <f t="shared" si="2"/>
        <v>124.6313810726664</v>
      </c>
      <c r="L66" s="61">
        <f t="shared" si="3"/>
        <v>70.72</v>
      </c>
    </row>
    <row r="67" spans="2:12" x14ac:dyDescent="0.25">
      <c r="B67" s="11"/>
      <c r="C67" s="11">
        <v>34</v>
      </c>
      <c r="D67" s="11"/>
      <c r="E67" s="11"/>
      <c r="F67" s="11" t="s">
        <v>122</v>
      </c>
      <c r="G67" s="5">
        <v>519.88</v>
      </c>
      <c r="H67" s="5">
        <v>1300</v>
      </c>
      <c r="I67" s="5"/>
      <c r="J67" s="5">
        <v>635.78</v>
      </c>
      <c r="K67" s="61">
        <f t="shared" si="2"/>
        <v>122.29360621681926</v>
      </c>
      <c r="L67" s="61">
        <f t="shared" si="3"/>
        <v>48.906153846153842</v>
      </c>
    </row>
    <row r="68" spans="2:12" x14ac:dyDescent="0.25">
      <c r="B68" s="11"/>
      <c r="C68" s="11"/>
      <c r="D68" s="11">
        <v>343</v>
      </c>
      <c r="E68" s="11"/>
      <c r="F68" s="11" t="s">
        <v>123</v>
      </c>
      <c r="G68" s="5">
        <v>519.88</v>
      </c>
      <c r="H68" s="5">
        <v>1300</v>
      </c>
      <c r="I68" s="5"/>
      <c r="J68" s="5">
        <v>635.78</v>
      </c>
      <c r="K68" s="61">
        <f t="shared" si="2"/>
        <v>122.29360621681926</v>
      </c>
      <c r="L68" s="61">
        <f t="shared" si="3"/>
        <v>48.906153846153842</v>
      </c>
    </row>
    <row r="69" spans="2:12" x14ac:dyDescent="0.25">
      <c r="B69" s="11"/>
      <c r="C69" s="11"/>
      <c r="D69" s="11"/>
      <c r="E69" s="11">
        <v>3431</v>
      </c>
      <c r="F69" s="11" t="s">
        <v>124</v>
      </c>
      <c r="G69" s="5">
        <v>519.88</v>
      </c>
      <c r="H69" s="5">
        <v>1300</v>
      </c>
      <c r="I69" s="5"/>
      <c r="J69" s="5">
        <v>619.11</v>
      </c>
      <c r="K69" s="61">
        <f t="shared" si="2"/>
        <v>119.08709702238977</v>
      </c>
      <c r="L69" s="61">
        <f t="shared" si="3"/>
        <v>47.623846153846152</v>
      </c>
    </row>
    <row r="70" spans="2:12" x14ac:dyDescent="0.25">
      <c r="B70" s="11"/>
      <c r="C70" s="11"/>
      <c r="D70" s="11"/>
      <c r="E70" s="11">
        <v>3433</v>
      </c>
      <c r="F70" s="11" t="s">
        <v>134</v>
      </c>
      <c r="G70" s="5">
        <v>0</v>
      </c>
      <c r="H70" s="5">
        <v>0</v>
      </c>
      <c r="I70" s="5"/>
      <c r="J70" s="5">
        <v>17</v>
      </c>
      <c r="K70" s="61">
        <v>0</v>
      </c>
      <c r="L70" s="61">
        <v>0</v>
      </c>
    </row>
    <row r="71" spans="2:12" x14ac:dyDescent="0.25">
      <c r="B71" s="7">
        <v>4</v>
      </c>
      <c r="C71" s="7"/>
      <c r="D71" s="7"/>
      <c r="E71" s="7"/>
      <c r="F71" s="7" t="s">
        <v>6</v>
      </c>
      <c r="G71" s="57">
        <v>1530.23</v>
      </c>
      <c r="H71" s="57">
        <v>27200</v>
      </c>
      <c r="I71" s="57"/>
      <c r="J71" s="57">
        <v>0</v>
      </c>
      <c r="K71" s="60">
        <f t="shared" si="2"/>
        <v>0</v>
      </c>
      <c r="L71" s="60">
        <f t="shared" si="3"/>
        <v>0</v>
      </c>
    </row>
    <row r="72" spans="2:12" ht="23.25" customHeight="1" x14ac:dyDescent="0.25">
      <c r="B72" s="7"/>
      <c r="C72" s="11">
        <v>42</v>
      </c>
      <c r="D72" s="11"/>
      <c r="E72" s="11"/>
      <c r="F72" s="11" t="s">
        <v>125</v>
      </c>
      <c r="G72" s="5">
        <v>1530.23</v>
      </c>
      <c r="H72" s="5">
        <v>27200</v>
      </c>
      <c r="I72" s="5"/>
      <c r="J72" s="5">
        <v>0</v>
      </c>
      <c r="K72" s="61">
        <f t="shared" si="2"/>
        <v>0</v>
      </c>
      <c r="L72" s="61">
        <f t="shared" si="3"/>
        <v>0</v>
      </c>
    </row>
    <row r="73" spans="2:12" x14ac:dyDescent="0.25">
      <c r="B73" s="7"/>
      <c r="C73" s="11"/>
      <c r="D73" s="11">
        <v>422</v>
      </c>
      <c r="E73" s="11"/>
      <c r="F73" s="11" t="s">
        <v>126</v>
      </c>
      <c r="G73" s="5">
        <v>1530.23</v>
      </c>
      <c r="H73" s="5">
        <v>22000</v>
      </c>
      <c r="I73" s="5"/>
      <c r="J73" s="5">
        <v>0</v>
      </c>
      <c r="K73" s="61">
        <f t="shared" si="2"/>
        <v>0</v>
      </c>
      <c r="L73" s="61">
        <f t="shared" si="3"/>
        <v>0</v>
      </c>
    </row>
    <row r="74" spans="2:12" x14ac:dyDescent="0.25">
      <c r="B74" s="7"/>
      <c r="C74" s="11"/>
      <c r="D74" s="11"/>
      <c r="E74" s="11">
        <v>4221</v>
      </c>
      <c r="F74" s="11" t="s">
        <v>127</v>
      </c>
      <c r="G74" s="5">
        <v>1530.23</v>
      </c>
      <c r="H74" s="5">
        <v>22000</v>
      </c>
      <c r="I74" s="5"/>
      <c r="J74" s="5">
        <v>0</v>
      </c>
      <c r="K74" s="61">
        <f t="shared" si="2"/>
        <v>0</v>
      </c>
      <c r="L74" s="61">
        <f t="shared" si="3"/>
        <v>0</v>
      </c>
    </row>
    <row r="75" spans="2:12" x14ac:dyDescent="0.25">
      <c r="B75" s="7"/>
      <c r="C75" s="11"/>
      <c r="D75" s="11"/>
      <c r="E75" s="11">
        <v>4222</v>
      </c>
      <c r="F75" s="11" t="s">
        <v>128</v>
      </c>
      <c r="G75" s="5">
        <v>0</v>
      </c>
      <c r="H75" s="5">
        <v>0</v>
      </c>
      <c r="I75" s="5"/>
      <c r="J75" s="5">
        <v>0</v>
      </c>
      <c r="K75" s="61">
        <v>0</v>
      </c>
      <c r="L75" s="61">
        <v>0</v>
      </c>
    </row>
    <row r="76" spans="2:12" ht="25.5" x14ac:dyDescent="0.25">
      <c r="B76" s="7"/>
      <c r="C76" s="11"/>
      <c r="D76" s="11">
        <v>424</v>
      </c>
      <c r="E76" s="11"/>
      <c r="F76" s="11" t="s">
        <v>129</v>
      </c>
      <c r="G76" s="5">
        <v>0</v>
      </c>
      <c r="H76" s="5">
        <v>5200</v>
      </c>
      <c r="I76" s="5"/>
      <c r="J76" s="5">
        <v>0</v>
      </c>
      <c r="K76" s="61">
        <v>0</v>
      </c>
      <c r="L76" s="61">
        <f t="shared" si="3"/>
        <v>0</v>
      </c>
    </row>
    <row r="77" spans="2:12" x14ac:dyDescent="0.25">
      <c r="B77" s="7"/>
      <c r="C77" s="11"/>
      <c r="D77" s="11"/>
      <c r="E77" s="11">
        <v>4243</v>
      </c>
      <c r="F77" s="11" t="s">
        <v>130</v>
      </c>
      <c r="G77" s="5">
        <v>0</v>
      </c>
      <c r="H77" s="5">
        <v>5200</v>
      </c>
      <c r="I77" s="5"/>
      <c r="J77" s="5">
        <v>0</v>
      </c>
      <c r="K77" s="61">
        <v>0</v>
      </c>
      <c r="L77" s="61">
        <f t="shared" si="3"/>
        <v>0</v>
      </c>
    </row>
  </sheetData>
  <mergeCells count="12">
    <mergeCell ref="B1:L1"/>
    <mergeCell ref="B2:L2"/>
    <mergeCell ref="B4:L4"/>
    <mergeCell ref="B6:L6"/>
    <mergeCell ref="B27:F27"/>
    <mergeCell ref="B9:F9"/>
    <mergeCell ref="B26:F26"/>
    <mergeCell ref="B8:F8"/>
    <mergeCell ref="B7:L7"/>
    <mergeCell ref="B5:L5"/>
    <mergeCell ref="B25:L25"/>
    <mergeCell ref="B3:L3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7"/>
  <sheetViews>
    <sheetView workbookViewId="0">
      <selection activeCell="J14" sqref="J14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83" t="s">
        <v>49</v>
      </c>
      <c r="C2" s="83"/>
      <c r="D2" s="83"/>
      <c r="E2" s="83"/>
      <c r="F2" s="83"/>
      <c r="G2" s="83"/>
      <c r="H2" s="83"/>
    </row>
    <row r="3" spans="2:8" ht="18" x14ac:dyDescent="0.25">
      <c r="B3" s="49"/>
      <c r="C3" s="49"/>
      <c r="D3" s="49"/>
      <c r="E3" s="49"/>
      <c r="F3" s="50"/>
      <c r="G3" s="50"/>
      <c r="H3" s="50"/>
    </row>
    <row r="4" spans="2:8" ht="33.75" customHeight="1" x14ac:dyDescent="0.25">
      <c r="B4" s="36" t="s">
        <v>7</v>
      </c>
      <c r="C4" s="36" t="s">
        <v>86</v>
      </c>
      <c r="D4" s="36" t="s">
        <v>77</v>
      </c>
      <c r="E4" s="36" t="s">
        <v>78</v>
      </c>
      <c r="F4" s="36" t="s">
        <v>87</v>
      </c>
      <c r="G4" s="36" t="s">
        <v>32</v>
      </c>
      <c r="H4" s="36" t="s">
        <v>62</v>
      </c>
    </row>
    <row r="5" spans="2:8" x14ac:dyDescent="0.25">
      <c r="B5" s="36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46</v>
      </c>
      <c r="H5" s="38" t="s">
        <v>47</v>
      </c>
    </row>
    <row r="6" spans="2:8" x14ac:dyDescent="0.25">
      <c r="B6" s="7" t="s">
        <v>59</v>
      </c>
      <c r="C6" s="57">
        <v>349642.19</v>
      </c>
      <c r="D6" s="57">
        <f>D7+D9+D11</f>
        <v>1007200</v>
      </c>
      <c r="E6" s="30"/>
      <c r="F6" s="57">
        <f>F7+F9+F11</f>
        <v>532306</v>
      </c>
      <c r="G6" s="63">
        <f>F6/C6*100</f>
        <v>152.24306883560018</v>
      </c>
      <c r="H6" s="63">
        <f>F6/D6*100</f>
        <v>52.85007942811756</v>
      </c>
    </row>
    <row r="7" spans="2:8" x14ac:dyDescent="0.25">
      <c r="B7" s="7" t="s">
        <v>24</v>
      </c>
      <c r="C7" s="5">
        <v>323689.67</v>
      </c>
      <c r="D7" s="5">
        <v>953200</v>
      </c>
      <c r="E7" s="30"/>
      <c r="F7" s="5">
        <v>515376</v>
      </c>
      <c r="G7" s="64">
        <f t="shared" ref="G7:G22" si="0">F7/C7*100</f>
        <v>159.21916816190026</v>
      </c>
      <c r="H7" s="64">
        <f t="shared" ref="H7:H22" si="1">F7/D7*100</f>
        <v>54.067981535879142</v>
      </c>
    </row>
    <row r="8" spans="2:8" x14ac:dyDescent="0.25">
      <c r="B8" s="22" t="s">
        <v>25</v>
      </c>
      <c r="C8" s="5">
        <v>323689.67</v>
      </c>
      <c r="D8" s="5">
        <v>953200</v>
      </c>
      <c r="E8" s="30"/>
      <c r="F8" s="5">
        <v>515376</v>
      </c>
      <c r="G8" s="64">
        <f t="shared" si="0"/>
        <v>159.21916816190026</v>
      </c>
      <c r="H8" s="64">
        <f t="shared" si="1"/>
        <v>54.067981535879142</v>
      </c>
    </row>
    <row r="9" spans="2:8" x14ac:dyDescent="0.25">
      <c r="B9" s="7" t="s">
        <v>30</v>
      </c>
      <c r="C9" s="5">
        <v>10788.3</v>
      </c>
      <c r="D9" s="5">
        <v>15000</v>
      </c>
      <c r="E9" s="30"/>
      <c r="F9" s="5">
        <v>8248</v>
      </c>
      <c r="G9" s="64">
        <f t="shared" si="0"/>
        <v>76.453194664590356</v>
      </c>
      <c r="H9" s="64">
        <f t="shared" si="1"/>
        <v>54.986666666666665</v>
      </c>
    </row>
    <row r="10" spans="2:8" x14ac:dyDescent="0.25">
      <c r="B10" s="23" t="s">
        <v>31</v>
      </c>
      <c r="C10" s="5">
        <v>10788.3</v>
      </c>
      <c r="D10" s="5">
        <v>15000</v>
      </c>
      <c r="E10" s="30"/>
      <c r="F10" s="5">
        <v>8248</v>
      </c>
      <c r="G10" s="64">
        <f t="shared" si="0"/>
        <v>76.453194664590356</v>
      </c>
      <c r="H10" s="64">
        <f t="shared" si="1"/>
        <v>54.986666666666665</v>
      </c>
    </row>
    <row r="11" spans="2:8" x14ac:dyDescent="0.25">
      <c r="B11" s="7" t="s">
        <v>135</v>
      </c>
      <c r="C11" s="5">
        <v>15164.22</v>
      </c>
      <c r="D11" s="5">
        <v>39000</v>
      </c>
      <c r="E11" s="30"/>
      <c r="F11" s="6">
        <v>8682</v>
      </c>
      <c r="G11" s="64">
        <f t="shared" si="0"/>
        <v>57.253192053399381</v>
      </c>
      <c r="H11" s="64">
        <f t="shared" si="1"/>
        <v>22.261538461538461</v>
      </c>
    </row>
    <row r="12" spans="2:8" x14ac:dyDescent="0.25">
      <c r="B12" s="24" t="s">
        <v>136</v>
      </c>
      <c r="C12" s="5">
        <v>15164.22</v>
      </c>
      <c r="D12" s="5">
        <v>39000</v>
      </c>
      <c r="E12" s="30"/>
      <c r="F12" s="6">
        <v>8682</v>
      </c>
      <c r="G12" s="64">
        <f t="shared" si="0"/>
        <v>57.253192053399381</v>
      </c>
      <c r="H12" s="64">
        <f t="shared" si="1"/>
        <v>22.261538461538461</v>
      </c>
    </row>
    <row r="13" spans="2:8" x14ac:dyDescent="0.25">
      <c r="B13" s="7" t="s">
        <v>137</v>
      </c>
      <c r="C13" s="5">
        <v>0</v>
      </c>
      <c r="D13" s="5">
        <v>0</v>
      </c>
      <c r="E13" s="30"/>
      <c r="F13" s="6">
        <v>0</v>
      </c>
      <c r="G13" s="64">
        <v>0</v>
      </c>
      <c r="H13" s="64">
        <v>0</v>
      </c>
    </row>
    <row r="14" spans="2:8" x14ac:dyDescent="0.25">
      <c r="B14" s="24" t="s">
        <v>138</v>
      </c>
      <c r="C14" s="5">
        <v>0</v>
      </c>
      <c r="D14" s="5">
        <v>0</v>
      </c>
      <c r="E14" s="30"/>
      <c r="F14" s="6">
        <v>0</v>
      </c>
      <c r="G14" s="64">
        <v>0</v>
      </c>
      <c r="H14" s="64">
        <v>0</v>
      </c>
    </row>
    <row r="15" spans="2:8" ht="15.75" customHeight="1" x14ac:dyDescent="0.25">
      <c r="B15" s="7" t="s">
        <v>60</v>
      </c>
      <c r="C15" s="57">
        <v>331209.84000000003</v>
      </c>
      <c r="D15" s="57">
        <f>D16+D18+D20</f>
        <v>1007200</v>
      </c>
      <c r="E15" s="30"/>
      <c r="F15" s="62">
        <f>F16+F18+F20+F23</f>
        <v>532689.34000000008</v>
      </c>
      <c r="G15" s="63">
        <f t="shared" si="0"/>
        <v>160.83137505818067</v>
      </c>
      <c r="H15" s="63">
        <f t="shared" si="1"/>
        <v>52.888139396346311</v>
      </c>
    </row>
    <row r="16" spans="2:8" ht="15.75" customHeight="1" x14ac:dyDescent="0.25">
      <c r="B16" s="7" t="s">
        <v>24</v>
      </c>
      <c r="C16" s="5">
        <v>325065.8</v>
      </c>
      <c r="D16" s="5">
        <v>953200</v>
      </c>
      <c r="E16" s="30"/>
      <c r="F16" s="5">
        <v>513615.34</v>
      </c>
      <c r="G16" s="64">
        <f t="shared" si="0"/>
        <v>158.00349959915809</v>
      </c>
      <c r="H16" s="64">
        <f t="shared" si="1"/>
        <v>53.883271086865307</v>
      </c>
    </row>
    <row r="17" spans="2:11" x14ac:dyDescent="0.25">
      <c r="B17" s="22" t="s">
        <v>25</v>
      </c>
      <c r="C17" s="5">
        <v>325065.8</v>
      </c>
      <c r="D17" s="5">
        <v>953200</v>
      </c>
      <c r="E17" s="30"/>
      <c r="F17" s="5">
        <v>513615</v>
      </c>
      <c r="G17" s="64">
        <f t="shared" si="0"/>
        <v>158.00339500494977</v>
      </c>
      <c r="H17" s="64">
        <f t="shared" si="1"/>
        <v>53.883235417540917</v>
      </c>
    </row>
    <row r="18" spans="2:11" x14ac:dyDescent="0.25">
      <c r="B18" s="7" t="s">
        <v>30</v>
      </c>
      <c r="C18" s="5">
        <v>1660.12</v>
      </c>
      <c r="D18" s="5">
        <v>15000</v>
      </c>
      <c r="E18" s="30"/>
      <c r="F18" s="5">
        <v>10300</v>
      </c>
      <c r="G18" s="64">
        <f t="shared" si="0"/>
        <v>620.43707683781906</v>
      </c>
      <c r="H18" s="64">
        <f t="shared" si="1"/>
        <v>68.666666666666671</v>
      </c>
    </row>
    <row r="19" spans="2:11" x14ac:dyDescent="0.25">
      <c r="B19" s="23" t="s">
        <v>31</v>
      </c>
      <c r="C19" s="5">
        <v>1660.12</v>
      </c>
      <c r="D19" s="5">
        <v>15000</v>
      </c>
      <c r="E19" s="30"/>
      <c r="F19" s="5">
        <v>10300</v>
      </c>
      <c r="G19" s="64">
        <f t="shared" si="0"/>
        <v>620.43707683781906</v>
      </c>
      <c r="H19" s="64">
        <f t="shared" si="1"/>
        <v>68.666666666666671</v>
      </c>
    </row>
    <row r="20" spans="2:11" x14ac:dyDescent="0.25">
      <c r="B20" s="7" t="s">
        <v>135</v>
      </c>
      <c r="C20" s="5">
        <v>4483.92</v>
      </c>
      <c r="D20" s="5">
        <v>39000</v>
      </c>
      <c r="E20" s="30"/>
      <c r="F20" s="6">
        <f>F21+F22</f>
        <v>8344</v>
      </c>
      <c r="G20" s="64">
        <f t="shared" si="0"/>
        <v>186.08717372299236</v>
      </c>
      <c r="H20" s="64">
        <f t="shared" si="1"/>
        <v>21.394871794871793</v>
      </c>
    </row>
    <row r="21" spans="2:11" x14ac:dyDescent="0.25">
      <c r="B21" s="23" t="s">
        <v>139</v>
      </c>
      <c r="C21" s="5">
        <v>0</v>
      </c>
      <c r="D21" s="5">
        <v>0</v>
      </c>
      <c r="E21" s="30"/>
      <c r="F21" s="6">
        <v>7282</v>
      </c>
      <c r="G21" s="64">
        <v>0</v>
      </c>
      <c r="H21" s="64">
        <v>0</v>
      </c>
    </row>
    <row r="22" spans="2:11" x14ac:dyDescent="0.25">
      <c r="B22" s="23" t="s">
        <v>136</v>
      </c>
      <c r="C22" s="5">
        <v>4483.92</v>
      </c>
      <c r="D22" s="5">
        <v>39000</v>
      </c>
      <c r="E22" s="30"/>
      <c r="F22" s="6">
        <v>1062</v>
      </c>
      <c r="G22" s="64">
        <f t="shared" si="0"/>
        <v>23.684633088904349</v>
      </c>
      <c r="H22" s="64">
        <f t="shared" si="1"/>
        <v>2.7230769230769232</v>
      </c>
    </row>
    <row r="23" spans="2:11" x14ac:dyDescent="0.25">
      <c r="B23" s="7" t="s">
        <v>137</v>
      </c>
      <c r="C23" s="5">
        <v>0</v>
      </c>
      <c r="D23" s="5">
        <v>0</v>
      </c>
      <c r="E23" s="30"/>
      <c r="F23" s="6">
        <v>430</v>
      </c>
      <c r="G23" s="64">
        <v>0</v>
      </c>
      <c r="H23" s="64">
        <v>0</v>
      </c>
    </row>
    <row r="24" spans="2:11" x14ac:dyDescent="0.25">
      <c r="B24" s="23" t="s">
        <v>138</v>
      </c>
      <c r="C24" s="58">
        <v>0</v>
      </c>
      <c r="D24" s="58">
        <v>0</v>
      </c>
      <c r="E24" s="30"/>
      <c r="F24" s="58">
        <v>430</v>
      </c>
      <c r="G24" s="64">
        <v>0</v>
      </c>
      <c r="H24" s="64">
        <v>0</v>
      </c>
    </row>
    <row r="25" spans="2:11" ht="15" customHeight="1" x14ac:dyDescent="0.25"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2:11" x14ac:dyDescent="0.25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 x14ac:dyDescent="0.25">
      <c r="B27" s="32"/>
      <c r="C27" s="32"/>
      <c r="D27" s="32"/>
      <c r="E27" s="32"/>
      <c r="F27" s="32"/>
      <c r="G27" s="32"/>
      <c r="H27" s="32"/>
      <c r="I27" s="32"/>
      <c r="J27" s="32"/>
      <c r="K27" s="32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7"/>
  <sheetViews>
    <sheetView workbookViewId="0">
      <selection activeCell="C6" sqref="C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83" t="s">
        <v>50</v>
      </c>
      <c r="C2" s="83"/>
      <c r="D2" s="83"/>
      <c r="E2" s="83"/>
      <c r="F2" s="83"/>
      <c r="G2" s="83"/>
      <c r="H2" s="83"/>
    </row>
    <row r="3" spans="2:8" ht="18" x14ac:dyDescent="0.25">
      <c r="B3" s="49"/>
      <c r="C3" s="49"/>
      <c r="D3" s="49"/>
      <c r="E3" s="49"/>
      <c r="F3" s="50"/>
      <c r="G3" s="50"/>
      <c r="H3" s="50"/>
    </row>
    <row r="4" spans="2:8" ht="25.5" x14ac:dyDescent="0.25">
      <c r="B4" s="36" t="s">
        <v>7</v>
      </c>
      <c r="C4" s="36" t="s">
        <v>76</v>
      </c>
      <c r="D4" s="36" t="s">
        <v>77</v>
      </c>
      <c r="E4" s="36" t="s">
        <v>78</v>
      </c>
      <c r="F4" s="36" t="s">
        <v>82</v>
      </c>
      <c r="G4" s="36" t="s">
        <v>32</v>
      </c>
      <c r="H4" s="36" t="s">
        <v>62</v>
      </c>
    </row>
    <row r="5" spans="2:8" x14ac:dyDescent="0.25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46</v>
      </c>
      <c r="H5" s="38" t="s">
        <v>47</v>
      </c>
    </row>
    <row r="6" spans="2:8" ht="15.75" customHeight="1" x14ac:dyDescent="0.25">
      <c r="B6" s="7" t="s">
        <v>60</v>
      </c>
      <c r="C6" s="5"/>
      <c r="D6" s="5"/>
      <c r="E6" s="5"/>
      <c r="F6" s="30"/>
      <c r="G6" s="30"/>
      <c r="H6" s="30"/>
    </row>
    <row r="7" spans="2:8" ht="15.75" customHeight="1" x14ac:dyDescent="0.25">
      <c r="B7" s="7" t="s">
        <v>8</v>
      </c>
      <c r="C7" s="5"/>
      <c r="D7" s="5"/>
      <c r="E7" s="5"/>
      <c r="F7" s="30"/>
      <c r="G7" s="30"/>
      <c r="H7" s="30"/>
    </row>
    <row r="8" spans="2:8" ht="25.5" x14ac:dyDescent="0.25">
      <c r="B8" s="13" t="s">
        <v>9</v>
      </c>
      <c r="C8" s="5"/>
      <c r="D8" s="5"/>
      <c r="E8" s="5"/>
      <c r="F8" s="30"/>
      <c r="G8" s="30"/>
      <c r="H8" s="30"/>
    </row>
    <row r="9" spans="2:8" x14ac:dyDescent="0.25">
      <c r="B9" s="21" t="s">
        <v>10</v>
      </c>
      <c r="C9" s="5"/>
      <c r="D9" s="5"/>
      <c r="E9" s="5"/>
      <c r="F9" s="30"/>
      <c r="G9" s="30"/>
      <c r="H9" s="30"/>
    </row>
    <row r="10" spans="2:8" x14ac:dyDescent="0.25">
      <c r="B10" s="12" t="s">
        <v>21</v>
      </c>
      <c r="C10" s="5"/>
      <c r="D10" s="5"/>
      <c r="E10" s="5"/>
      <c r="F10" s="30"/>
      <c r="G10" s="30"/>
      <c r="H10" s="30"/>
    </row>
    <row r="11" spans="2:8" x14ac:dyDescent="0.25">
      <c r="B11" s="7" t="s">
        <v>11</v>
      </c>
      <c r="C11" s="5"/>
      <c r="D11" s="5"/>
      <c r="E11" s="6"/>
      <c r="F11" s="30"/>
      <c r="G11" s="30"/>
      <c r="H11" s="30"/>
    </row>
    <row r="12" spans="2:8" ht="25.5" x14ac:dyDescent="0.25">
      <c r="B12" s="24" t="s">
        <v>12</v>
      </c>
      <c r="C12" s="5"/>
      <c r="D12" s="5"/>
      <c r="E12" s="6"/>
      <c r="F12" s="30"/>
      <c r="G12" s="30"/>
      <c r="H12" s="30"/>
    </row>
    <row r="13" spans="2:8" x14ac:dyDescent="0.25">
      <c r="B13" s="11" t="s">
        <v>21</v>
      </c>
      <c r="C13" s="5"/>
      <c r="D13" s="5"/>
      <c r="E13" s="6"/>
      <c r="F13" s="30"/>
      <c r="G13" s="30"/>
      <c r="H13" s="30"/>
    </row>
    <row r="15" spans="2:8" x14ac:dyDescent="0.25">
      <c r="B15" s="32"/>
      <c r="C15" s="32"/>
      <c r="D15" s="32"/>
      <c r="E15" s="32"/>
      <c r="F15" s="32"/>
      <c r="G15" s="32"/>
      <c r="H15" s="32"/>
    </row>
    <row r="16" spans="2:8" x14ac:dyDescent="0.25">
      <c r="B16" s="32"/>
      <c r="C16" s="32"/>
      <c r="D16" s="32"/>
      <c r="E16" s="32"/>
      <c r="F16" s="32"/>
      <c r="G16" s="32"/>
      <c r="H16" s="32"/>
    </row>
    <row r="17" spans="2:8" x14ac:dyDescent="0.25">
      <c r="B17" s="32"/>
      <c r="C17" s="32"/>
      <c r="D17" s="32"/>
      <c r="E17" s="32"/>
      <c r="F17" s="32"/>
      <c r="G17" s="32"/>
      <c r="H17" s="32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J10" sqref="J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83" t="s">
        <v>16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2:12" ht="18" x14ac:dyDescent="0.25">
      <c r="B3" s="49"/>
      <c r="C3" s="49"/>
      <c r="D3" s="49"/>
      <c r="E3" s="49"/>
      <c r="F3" s="49"/>
      <c r="G3" s="49"/>
      <c r="H3" s="49"/>
      <c r="I3" s="49"/>
      <c r="J3" s="50"/>
      <c r="K3" s="50"/>
      <c r="L3" s="50"/>
    </row>
    <row r="4" spans="2:12" ht="18" customHeight="1" x14ac:dyDescent="0.25">
      <c r="B4" s="83" t="s">
        <v>65</v>
      </c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2" ht="15.75" customHeight="1" x14ac:dyDescent="0.25">
      <c r="B5" s="83" t="s">
        <v>51</v>
      </c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2:12" ht="18" x14ac:dyDescent="0.25">
      <c r="B6" s="49"/>
      <c r="C6" s="49"/>
      <c r="D6" s="49"/>
      <c r="E6" s="49"/>
      <c r="F6" s="49"/>
      <c r="G6" s="49"/>
      <c r="H6" s="49"/>
      <c r="I6" s="49"/>
      <c r="J6" s="50"/>
      <c r="K6" s="50"/>
      <c r="L6" s="50"/>
    </row>
    <row r="7" spans="2:12" ht="25.5" customHeight="1" x14ac:dyDescent="0.25">
      <c r="B7" s="117" t="s">
        <v>7</v>
      </c>
      <c r="C7" s="118"/>
      <c r="D7" s="118"/>
      <c r="E7" s="118"/>
      <c r="F7" s="119"/>
      <c r="G7" s="39" t="s">
        <v>75</v>
      </c>
      <c r="H7" s="39" t="s">
        <v>77</v>
      </c>
      <c r="I7" s="39" t="s">
        <v>78</v>
      </c>
      <c r="J7" s="39" t="s">
        <v>79</v>
      </c>
      <c r="K7" s="39" t="s">
        <v>32</v>
      </c>
      <c r="L7" s="39" t="s">
        <v>62</v>
      </c>
    </row>
    <row r="8" spans="2:12" x14ac:dyDescent="0.25">
      <c r="B8" s="117">
        <v>1</v>
      </c>
      <c r="C8" s="118"/>
      <c r="D8" s="118"/>
      <c r="E8" s="118"/>
      <c r="F8" s="119"/>
      <c r="G8" s="40">
        <v>2</v>
      </c>
      <c r="H8" s="40">
        <v>3</v>
      </c>
      <c r="I8" s="40">
        <v>4</v>
      </c>
      <c r="J8" s="40">
        <v>5</v>
      </c>
      <c r="K8" s="40" t="s">
        <v>46</v>
      </c>
      <c r="L8" s="40" t="s">
        <v>47</v>
      </c>
    </row>
    <row r="9" spans="2:12" ht="25.5" x14ac:dyDescent="0.25">
      <c r="B9" s="7">
        <v>8</v>
      </c>
      <c r="C9" s="7"/>
      <c r="D9" s="7"/>
      <c r="E9" s="7"/>
      <c r="F9" s="7" t="s">
        <v>13</v>
      </c>
      <c r="G9" s="5"/>
      <c r="H9" s="5"/>
      <c r="I9" s="5"/>
      <c r="J9" s="30"/>
      <c r="K9" s="30"/>
      <c r="L9" s="30"/>
    </row>
    <row r="10" spans="2:12" x14ac:dyDescent="0.25">
      <c r="B10" s="7"/>
      <c r="C10" s="11">
        <v>84</v>
      </c>
      <c r="D10" s="11"/>
      <c r="E10" s="11"/>
      <c r="F10" s="11" t="s">
        <v>18</v>
      </c>
      <c r="G10" s="5"/>
      <c r="H10" s="5"/>
      <c r="I10" s="5"/>
      <c r="J10" s="30"/>
      <c r="K10" s="30"/>
      <c r="L10" s="30"/>
    </row>
    <row r="11" spans="2:12" ht="51" x14ac:dyDescent="0.25">
      <c r="B11" s="8"/>
      <c r="C11" s="8"/>
      <c r="D11" s="8">
        <v>841</v>
      </c>
      <c r="E11" s="8"/>
      <c r="F11" s="25" t="s">
        <v>52</v>
      </c>
      <c r="G11" s="5"/>
      <c r="H11" s="5"/>
      <c r="I11" s="5"/>
      <c r="J11" s="30"/>
      <c r="K11" s="30"/>
      <c r="L11" s="30"/>
    </row>
    <row r="12" spans="2:12" ht="25.5" x14ac:dyDescent="0.25">
      <c r="B12" s="8"/>
      <c r="C12" s="8"/>
      <c r="D12" s="8"/>
      <c r="E12" s="8">
        <v>8413</v>
      </c>
      <c r="F12" s="25" t="s">
        <v>53</v>
      </c>
      <c r="G12" s="5"/>
      <c r="H12" s="5"/>
      <c r="I12" s="5"/>
      <c r="J12" s="30"/>
      <c r="K12" s="30"/>
      <c r="L12" s="30"/>
    </row>
    <row r="13" spans="2:12" x14ac:dyDescent="0.25">
      <c r="B13" s="8"/>
      <c r="C13" s="8"/>
      <c r="D13" s="8"/>
      <c r="E13" s="9" t="s">
        <v>27</v>
      </c>
      <c r="F13" s="13"/>
      <c r="G13" s="5"/>
      <c r="H13" s="5"/>
      <c r="I13" s="5"/>
      <c r="J13" s="30"/>
      <c r="K13" s="30"/>
      <c r="L13" s="30"/>
    </row>
    <row r="14" spans="2:12" ht="25.5" x14ac:dyDescent="0.25">
      <c r="B14" s="10">
        <v>5</v>
      </c>
      <c r="C14" s="10"/>
      <c r="D14" s="10"/>
      <c r="E14" s="10"/>
      <c r="F14" s="14" t="s">
        <v>14</v>
      </c>
      <c r="G14" s="5"/>
      <c r="H14" s="5"/>
      <c r="I14" s="5"/>
      <c r="J14" s="30"/>
      <c r="K14" s="30"/>
      <c r="L14" s="30"/>
    </row>
    <row r="15" spans="2:12" ht="25.5" x14ac:dyDescent="0.25">
      <c r="B15" s="11"/>
      <c r="C15" s="11">
        <v>54</v>
      </c>
      <c r="D15" s="11"/>
      <c r="E15" s="11"/>
      <c r="F15" s="15" t="s">
        <v>19</v>
      </c>
      <c r="G15" s="5"/>
      <c r="H15" s="5"/>
      <c r="I15" s="6"/>
      <c r="J15" s="30"/>
      <c r="K15" s="30"/>
      <c r="L15" s="30"/>
    </row>
    <row r="16" spans="2:12" ht="63.75" x14ac:dyDescent="0.25">
      <c r="B16" s="11"/>
      <c r="C16" s="11"/>
      <c r="D16" s="11">
        <v>541</v>
      </c>
      <c r="E16" s="25"/>
      <c r="F16" s="25" t="s">
        <v>54</v>
      </c>
      <c r="G16" s="5"/>
      <c r="H16" s="5"/>
      <c r="I16" s="6"/>
      <c r="J16" s="30"/>
      <c r="K16" s="30"/>
      <c r="L16" s="30"/>
    </row>
    <row r="17" spans="2:12" ht="38.25" x14ac:dyDescent="0.25">
      <c r="B17" s="11"/>
      <c r="C17" s="11"/>
      <c r="D17" s="11"/>
      <c r="E17" s="25">
        <v>5413</v>
      </c>
      <c r="F17" s="25" t="s">
        <v>55</v>
      </c>
      <c r="G17" s="5"/>
      <c r="H17" s="5"/>
      <c r="I17" s="6"/>
      <c r="J17" s="30"/>
      <c r="K17" s="30"/>
      <c r="L17" s="30"/>
    </row>
    <row r="18" spans="2:12" x14ac:dyDescent="0.25">
      <c r="B18" s="12"/>
      <c r="C18" s="10"/>
      <c r="D18" s="10"/>
      <c r="E18" s="10"/>
      <c r="F18" s="14" t="s">
        <v>27</v>
      </c>
      <c r="G18" s="5"/>
      <c r="H18" s="5"/>
      <c r="I18" s="5"/>
      <c r="J18" s="30"/>
      <c r="K18" s="30"/>
      <c r="L18" s="30"/>
    </row>
    <row r="20" spans="2:12" x14ac:dyDescent="0.2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2:12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2:12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workbookViewId="0">
      <selection activeCell="C24" sqref="C2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83" t="s">
        <v>56</v>
      </c>
      <c r="C2" s="83"/>
      <c r="D2" s="83"/>
      <c r="E2" s="83"/>
      <c r="F2" s="83"/>
      <c r="G2" s="83"/>
      <c r="H2" s="83"/>
    </row>
    <row r="3" spans="2:8" ht="18" x14ac:dyDescent="0.25">
      <c r="B3" s="49"/>
      <c r="C3" s="49"/>
      <c r="D3" s="49"/>
      <c r="E3" s="49"/>
      <c r="F3" s="50"/>
      <c r="G3" s="50"/>
      <c r="H3" s="50"/>
    </row>
    <row r="4" spans="2:8" ht="25.5" x14ac:dyDescent="0.25">
      <c r="B4" s="36" t="s">
        <v>7</v>
      </c>
      <c r="C4" s="36" t="s">
        <v>86</v>
      </c>
      <c r="D4" s="36" t="s">
        <v>77</v>
      </c>
      <c r="E4" s="36" t="s">
        <v>78</v>
      </c>
      <c r="F4" s="36" t="s">
        <v>87</v>
      </c>
      <c r="G4" s="36" t="s">
        <v>32</v>
      </c>
      <c r="H4" s="36" t="s">
        <v>62</v>
      </c>
    </row>
    <row r="5" spans="2:8" x14ac:dyDescent="0.25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 t="s">
        <v>46</v>
      </c>
      <c r="H5" s="36" t="s">
        <v>47</v>
      </c>
    </row>
    <row r="6" spans="2:8" x14ac:dyDescent="0.25">
      <c r="B6" s="7" t="s">
        <v>57</v>
      </c>
      <c r="C6" s="5"/>
      <c r="D6" s="5"/>
      <c r="E6" s="6"/>
      <c r="F6" s="30"/>
      <c r="G6" s="30"/>
      <c r="H6" s="30"/>
    </row>
    <row r="7" spans="2:8" x14ac:dyDescent="0.25">
      <c r="B7" s="7" t="s">
        <v>24</v>
      </c>
      <c r="C7" s="5"/>
      <c r="D7" s="5"/>
      <c r="E7" s="5"/>
      <c r="F7" s="30"/>
      <c r="G7" s="30"/>
      <c r="H7" s="30"/>
    </row>
    <row r="8" spans="2:8" x14ac:dyDescent="0.25">
      <c r="B8" s="22" t="s">
        <v>25</v>
      </c>
      <c r="C8" s="5"/>
      <c r="D8" s="5"/>
      <c r="E8" s="5"/>
      <c r="F8" s="30"/>
      <c r="G8" s="30"/>
      <c r="H8" s="30"/>
    </row>
    <row r="9" spans="2:8" x14ac:dyDescent="0.25">
      <c r="B9" s="23" t="s">
        <v>26</v>
      </c>
      <c r="C9" s="5"/>
      <c r="D9" s="5"/>
      <c r="E9" s="5"/>
      <c r="F9" s="30"/>
      <c r="G9" s="30"/>
      <c r="H9" s="30"/>
    </row>
    <row r="10" spans="2:8" x14ac:dyDescent="0.25">
      <c r="B10" s="23" t="s">
        <v>27</v>
      </c>
      <c r="C10" s="5"/>
      <c r="D10" s="5"/>
      <c r="E10" s="5"/>
      <c r="F10" s="30"/>
      <c r="G10" s="30"/>
      <c r="H10" s="30"/>
    </row>
    <row r="11" spans="2:8" x14ac:dyDescent="0.25">
      <c r="B11" s="7" t="s">
        <v>28</v>
      </c>
      <c r="C11" s="5"/>
      <c r="D11" s="5"/>
      <c r="E11" s="6"/>
      <c r="F11" s="30"/>
      <c r="G11" s="30"/>
      <c r="H11" s="30"/>
    </row>
    <row r="12" spans="2:8" x14ac:dyDescent="0.25">
      <c r="B12" s="24" t="s">
        <v>29</v>
      </c>
      <c r="C12" s="5"/>
      <c r="D12" s="5"/>
      <c r="E12" s="6"/>
      <c r="F12" s="30"/>
      <c r="G12" s="30"/>
      <c r="H12" s="30"/>
    </row>
    <row r="13" spans="2:8" x14ac:dyDescent="0.25">
      <c r="B13" s="7" t="s">
        <v>30</v>
      </c>
      <c r="C13" s="5"/>
      <c r="D13" s="5"/>
      <c r="E13" s="6"/>
      <c r="F13" s="30"/>
      <c r="G13" s="30"/>
      <c r="H13" s="30"/>
    </row>
    <row r="14" spans="2:8" x14ac:dyDescent="0.25">
      <c r="B14" s="24" t="s">
        <v>31</v>
      </c>
      <c r="C14" s="5"/>
      <c r="D14" s="5"/>
      <c r="E14" s="6"/>
      <c r="F14" s="30"/>
      <c r="G14" s="30"/>
      <c r="H14" s="30"/>
    </row>
    <row r="15" spans="2:8" x14ac:dyDescent="0.25">
      <c r="B15" s="11" t="s">
        <v>21</v>
      </c>
      <c r="C15" s="5"/>
      <c r="D15" s="5"/>
      <c r="E15" s="6"/>
      <c r="F15" s="30"/>
      <c r="G15" s="30"/>
      <c r="H15" s="30"/>
    </row>
    <row r="16" spans="2:8" x14ac:dyDescent="0.25">
      <c r="B16" s="24"/>
      <c r="C16" s="5"/>
      <c r="D16" s="5"/>
      <c r="E16" s="6"/>
      <c r="F16" s="30"/>
      <c r="G16" s="30"/>
      <c r="H16" s="30"/>
    </row>
    <row r="17" spans="2:8" ht="15.75" customHeight="1" x14ac:dyDescent="0.25">
      <c r="B17" s="7" t="s">
        <v>58</v>
      </c>
      <c r="C17" s="5"/>
      <c r="D17" s="5"/>
      <c r="E17" s="6"/>
      <c r="F17" s="30"/>
      <c r="G17" s="30"/>
      <c r="H17" s="30"/>
    </row>
    <row r="18" spans="2:8" ht="15.75" customHeight="1" x14ac:dyDescent="0.25">
      <c r="B18" s="7" t="s">
        <v>24</v>
      </c>
      <c r="C18" s="5"/>
      <c r="D18" s="5"/>
      <c r="E18" s="5"/>
      <c r="F18" s="30"/>
      <c r="G18" s="30"/>
      <c r="H18" s="30"/>
    </row>
    <row r="19" spans="2:8" x14ac:dyDescent="0.25">
      <c r="B19" s="22" t="s">
        <v>25</v>
      </c>
      <c r="C19" s="5"/>
      <c r="D19" s="5"/>
      <c r="E19" s="5"/>
      <c r="F19" s="30"/>
      <c r="G19" s="30"/>
      <c r="H19" s="30"/>
    </row>
    <row r="20" spans="2:8" x14ac:dyDescent="0.25">
      <c r="B20" s="23" t="s">
        <v>26</v>
      </c>
      <c r="C20" s="5"/>
      <c r="D20" s="5"/>
      <c r="E20" s="5"/>
      <c r="F20" s="30"/>
      <c r="G20" s="30"/>
      <c r="H20" s="30"/>
    </row>
    <row r="21" spans="2:8" x14ac:dyDescent="0.25">
      <c r="B21" s="23" t="s">
        <v>27</v>
      </c>
      <c r="C21" s="5"/>
      <c r="D21" s="5"/>
      <c r="E21" s="5"/>
      <c r="F21" s="30"/>
      <c r="G21" s="30"/>
      <c r="H21" s="30"/>
    </row>
    <row r="22" spans="2:8" x14ac:dyDescent="0.25">
      <c r="B22" s="7" t="s">
        <v>28</v>
      </c>
      <c r="C22" s="5"/>
      <c r="D22" s="5"/>
      <c r="E22" s="6"/>
      <c r="F22" s="30"/>
      <c r="G22" s="30"/>
      <c r="H22" s="30"/>
    </row>
    <row r="23" spans="2:8" x14ac:dyDescent="0.25">
      <c r="B23" s="24" t="s">
        <v>29</v>
      </c>
      <c r="C23" s="5"/>
      <c r="D23" s="5"/>
      <c r="E23" s="6"/>
      <c r="F23" s="30"/>
      <c r="G23" s="30"/>
      <c r="H23" s="30"/>
    </row>
    <row r="24" spans="2:8" x14ac:dyDescent="0.25">
      <c r="B24" s="7" t="s">
        <v>30</v>
      </c>
      <c r="C24" s="5"/>
      <c r="D24" s="5"/>
      <c r="E24" s="6"/>
      <c r="F24" s="30"/>
      <c r="G24" s="30"/>
      <c r="H24" s="30"/>
    </row>
    <row r="25" spans="2:8" x14ac:dyDescent="0.25">
      <c r="B25" s="24" t="s">
        <v>31</v>
      </c>
      <c r="C25" s="5"/>
      <c r="D25" s="5"/>
      <c r="E25" s="6"/>
      <c r="F25" s="30"/>
      <c r="G25" s="30"/>
      <c r="H25" s="30"/>
    </row>
    <row r="26" spans="2:8" x14ac:dyDescent="0.25">
      <c r="B26" s="11" t="s">
        <v>21</v>
      </c>
      <c r="C26" s="5"/>
      <c r="D26" s="5"/>
      <c r="E26" s="6"/>
      <c r="F26" s="30"/>
      <c r="G26" s="30"/>
      <c r="H26" s="30"/>
    </row>
    <row r="28" spans="2:8" x14ac:dyDescent="0.25">
      <c r="B28" s="42"/>
      <c r="C28" s="42"/>
      <c r="D28" s="42"/>
      <c r="E28" s="42"/>
      <c r="F28" s="42"/>
      <c r="G28" s="42"/>
      <c r="H28" s="42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105"/>
  <sheetViews>
    <sheetView topLeftCell="A3" workbookViewId="0">
      <selection activeCell="G117" sqref="G117"/>
    </sheetView>
  </sheetViews>
  <sheetFormatPr defaultRowHeight="15" x14ac:dyDescent="0.25"/>
  <cols>
    <col min="2" max="2" width="11.28515625" customWidth="1"/>
    <col min="3" max="3" width="54.5703125" customWidth="1"/>
    <col min="4" max="5" width="23.42578125" customWidth="1"/>
    <col min="6" max="6" width="18.42578125" customWidth="1"/>
    <col min="7" max="7" width="24.28515625" customWidth="1"/>
    <col min="8" max="8" width="15.7109375" customWidth="1"/>
    <col min="9" max="9" width="24.28515625" customWidth="1"/>
  </cols>
  <sheetData>
    <row r="1" spans="2:9" ht="18" x14ac:dyDescent="0.25">
      <c r="B1" s="3"/>
      <c r="C1" s="3"/>
      <c r="D1" s="3"/>
      <c r="E1" s="3"/>
      <c r="F1" s="3"/>
      <c r="G1" s="3"/>
      <c r="H1" s="4"/>
      <c r="I1" s="4"/>
    </row>
    <row r="2" spans="2:9" ht="18" customHeight="1" x14ac:dyDescent="0.25">
      <c r="B2" s="83" t="s">
        <v>15</v>
      </c>
      <c r="C2" s="83"/>
      <c r="D2" s="83"/>
      <c r="E2" s="83"/>
      <c r="F2" s="83"/>
      <c r="G2" s="83"/>
      <c r="H2" s="83"/>
      <c r="I2" s="26"/>
    </row>
    <row r="3" spans="2:9" ht="18" x14ac:dyDescent="0.25">
      <c r="B3" s="49"/>
      <c r="C3" s="49"/>
      <c r="D3" s="49"/>
      <c r="E3" s="49"/>
      <c r="F3" s="49"/>
      <c r="G3" s="49"/>
      <c r="H3" s="50"/>
      <c r="I3" s="4"/>
    </row>
    <row r="4" spans="2:9" ht="15.75" x14ac:dyDescent="0.25">
      <c r="B4" s="82" t="s">
        <v>67</v>
      </c>
      <c r="C4" s="82"/>
      <c r="D4" s="82"/>
      <c r="E4" s="82"/>
      <c r="F4" s="82"/>
      <c r="G4" s="82"/>
      <c r="H4" s="82"/>
    </row>
    <row r="5" spans="2:9" ht="18" x14ac:dyDescent="0.25">
      <c r="B5" s="49"/>
      <c r="C5" s="49"/>
      <c r="D5" s="49"/>
      <c r="E5" s="49"/>
      <c r="F5" s="49"/>
      <c r="G5" s="49"/>
      <c r="H5" s="50"/>
    </row>
    <row r="7" spans="2:9" s="41" customFormat="1" ht="11.25" x14ac:dyDescent="0.2"/>
    <row r="8" spans="2:9" ht="30" customHeight="1" x14ac:dyDescent="0.25">
      <c r="B8" s="84" t="s">
        <v>7</v>
      </c>
      <c r="C8" s="84"/>
      <c r="D8" s="66" t="s">
        <v>158</v>
      </c>
      <c r="E8" s="66" t="s">
        <v>159</v>
      </c>
      <c r="F8" s="66" t="s">
        <v>32</v>
      </c>
    </row>
    <row r="9" spans="2:9" ht="30" customHeight="1" x14ac:dyDescent="0.25">
      <c r="B9" s="67" t="s">
        <v>140</v>
      </c>
      <c r="C9" s="67"/>
      <c r="D9" s="73">
        <v>1007200</v>
      </c>
      <c r="E9" s="73">
        <v>532689.04</v>
      </c>
      <c r="F9" s="68">
        <f>E9/D9*100</f>
        <v>52.888109610802225</v>
      </c>
    </row>
    <row r="10" spans="2:9" ht="30" customHeight="1" x14ac:dyDescent="0.25">
      <c r="B10" s="87" t="s">
        <v>141</v>
      </c>
      <c r="C10" s="88"/>
      <c r="D10" s="74">
        <v>838000</v>
      </c>
      <c r="E10" s="74">
        <v>500486.65</v>
      </c>
      <c r="F10" s="69">
        <f t="shared" ref="F10:F65" si="0">E10/D10*100</f>
        <v>59.723943914081147</v>
      </c>
    </row>
    <row r="11" spans="2:9" ht="16.5" customHeight="1" x14ac:dyDescent="0.25">
      <c r="B11" s="85" t="s">
        <v>142</v>
      </c>
      <c r="C11" s="86"/>
      <c r="D11" s="78">
        <v>805200</v>
      </c>
      <c r="E11" s="78">
        <v>482255.88</v>
      </c>
      <c r="F11" s="79">
        <f t="shared" si="0"/>
        <v>59.892682563338305</v>
      </c>
    </row>
    <row r="12" spans="2:9" ht="16.5" customHeight="1" x14ac:dyDescent="0.25">
      <c r="B12" s="30">
        <v>3111</v>
      </c>
      <c r="C12" s="30" t="s">
        <v>43</v>
      </c>
      <c r="D12" s="75">
        <v>455000</v>
      </c>
      <c r="E12" s="75">
        <v>302792</v>
      </c>
      <c r="F12" s="71">
        <f t="shared" si="0"/>
        <v>66.547692307692301</v>
      </c>
    </row>
    <row r="13" spans="2:9" ht="16.5" customHeight="1" x14ac:dyDescent="0.25">
      <c r="B13" s="30">
        <v>3121</v>
      </c>
      <c r="C13" s="30" t="s">
        <v>94</v>
      </c>
      <c r="D13" s="75">
        <v>52000</v>
      </c>
      <c r="E13" s="75">
        <v>19710.34</v>
      </c>
      <c r="F13" s="71">
        <f t="shared" si="0"/>
        <v>37.904499999999999</v>
      </c>
    </row>
    <row r="14" spans="2:9" ht="16.5" customHeight="1" x14ac:dyDescent="0.25">
      <c r="B14" s="30">
        <v>3132</v>
      </c>
      <c r="C14" s="30" t="s">
        <v>143</v>
      </c>
      <c r="D14" s="75">
        <v>75000</v>
      </c>
      <c r="E14" s="75">
        <v>49960.63</v>
      </c>
      <c r="F14" s="71">
        <f t="shared" si="0"/>
        <v>66.614173333333326</v>
      </c>
    </row>
    <row r="15" spans="2:9" ht="16.5" customHeight="1" x14ac:dyDescent="0.25">
      <c r="B15" s="30">
        <v>3212</v>
      </c>
      <c r="C15" s="30" t="s">
        <v>144</v>
      </c>
      <c r="D15" s="75">
        <v>12000</v>
      </c>
      <c r="E15" s="75">
        <v>5147.6899999999996</v>
      </c>
      <c r="F15" s="71">
        <f t="shared" si="0"/>
        <v>42.897416666666665</v>
      </c>
    </row>
    <row r="16" spans="2:9" ht="16.5" customHeight="1" x14ac:dyDescent="0.25">
      <c r="B16" s="30">
        <v>3213</v>
      </c>
      <c r="C16" s="30" t="s">
        <v>98</v>
      </c>
      <c r="D16" s="75">
        <v>5400</v>
      </c>
      <c r="E16" s="75">
        <v>2890.87</v>
      </c>
      <c r="F16" s="71">
        <f t="shared" si="0"/>
        <v>53.534629629629627</v>
      </c>
    </row>
    <row r="17" spans="2:8" ht="16.5" customHeight="1" x14ac:dyDescent="0.25">
      <c r="B17" s="30">
        <v>3214</v>
      </c>
      <c r="C17" s="30" t="s">
        <v>145</v>
      </c>
      <c r="D17" s="75">
        <v>200</v>
      </c>
      <c r="E17" s="75">
        <v>0</v>
      </c>
      <c r="F17" s="71">
        <f t="shared" si="0"/>
        <v>0</v>
      </c>
    </row>
    <row r="18" spans="2:8" ht="16.5" customHeight="1" x14ac:dyDescent="0.25">
      <c r="B18" s="30">
        <v>3221</v>
      </c>
      <c r="C18" s="30" t="s">
        <v>146</v>
      </c>
      <c r="D18" s="75">
        <v>3500</v>
      </c>
      <c r="E18" s="75">
        <v>1564.82</v>
      </c>
      <c r="F18" s="71">
        <f t="shared" si="0"/>
        <v>44.709142857142851</v>
      </c>
    </row>
    <row r="19" spans="2:8" ht="16.5" customHeight="1" x14ac:dyDescent="0.25">
      <c r="B19" s="30">
        <v>3222</v>
      </c>
      <c r="C19" s="30" t="s">
        <v>102</v>
      </c>
      <c r="D19" s="75">
        <v>2000</v>
      </c>
      <c r="E19" s="75">
        <v>170.21</v>
      </c>
      <c r="F19" s="71">
        <f t="shared" si="0"/>
        <v>8.5105000000000004</v>
      </c>
    </row>
    <row r="20" spans="2:8" ht="16.5" customHeight="1" x14ac:dyDescent="0.25">
      <c r="B20" s="72">
        <v>3223</v>
      </c>
      <c r="C20" s="72" t="s">
        <v>103</v>
      </c>
      <c r="D20" s="76">
        <v>15000</v>
      </c>
      <c r="E20" s="76">
        <v>4553.76</v>
      </c>
      <c r="F20" s="71">
        <f t="shared" si="0"/>
        <v>30.358400000000003</v>
      </c>
    </row>
    <row r="21" spans="2:8" ht="16.5" customHeight="1" x14ac:dyDescent="0.25">
      <c r="B21" s="72">
        <v>3224</v>
      </c>
      <c r="C21" s="72" t="s">
        <v>147</v>
      </c>
      <c r="D21" s="76">
        <v>7500</v>
      </c>
      <c r="E21" s="76">
        <v>61.77</v>
      </c>
      <c r="F21" s="71">
        <f t="shared" si="0"/>
        <v>0.8236</v>
      </c>
    </row>
    <row r="22" spans="2:8" ht="16.5" customHeight="1" x14ac:dyDescent="0.25">
      <c r="B22" s="30">
        <v>3225</v>
      </c>
      <c r="C22" s="30" t="s">
        <v>148</v>
      </c>
      <c r="D22" s="75">
        <v>2000</v>
      </c>
      <c r="E22" s="75">
        <v>220.02</v>
      </c>
      <c r="F22" s="71">
        <f t="shared" si="0"/>
        <v>11.001000000000001</v>
      </c>
      <c r="G22" s="42"/>
      <c r="H22" s="42"/>
    </row>
    <row r="23" spans="2:8" ht="16.5" customHeight="1" x14ac:dyDescent="0.25">
      <c r="B23" s="30">
        <v>3231</v>
      </c>
      <c r="C23" s="30" t="s">
        <v>149</v>
      </c>
      <c r="D23" s="75">
        <v>4000</v>
      </c>
      <c r="E23" s="75">
        <v>1547.42</v>
      </c>
      <c r="F23" s="71">
        <f t="shared" si="0"/>
        <v>38.685499999999998</v>
      </c>
      <c r="G23" s="42"/>
      <c r="H23" s="42"/>
    </row>
    <row r="24" spans="2:8" ht="16.5" customHeight="1" x14ac:dyDescent="0.25">
      <c r="B24" s="30">
        <v>3232</v>
      </c>
      <c r="C24" s="30" t="s">
        <v>150</v>
      </c>
      <c r="D24" s="75">
        <v>5000</v>
      </c>
      <c r="E24" s="75">
        <v>0</v>
      </c>
      <c r="F24" s="71">
        <f t="shared" si="0"/>
        <v>0</v>
      </c>
    </row>
    <row r="25" spans="2:8" ht="16.5" customHeight="1" x14ac:dyDescent="0.25">
      <c r="B25" s="30">
        <v>3234</v>
      </c>
      <c r="C25" s="30" t="s">
        <v>110</v>
      </c>
      <c r="D25" s="75">
        <v>10000</v>
      </c>
      <c r="E25" s="75">
        <v>3325.52</v>
      </c>
      <c r="F25" s="71">
        <f t="shared" si="0"/>
        <v>33.255200000000002</v>
      </c>
    </row>
    <row r="26" spans="2:8" ht="16.5" customHeight="1" x14ac:dyDescent="0.25">
      <c r="B26" s="30">
        <v>3235</v>
      </c>
      <c r="C26" s="30" t="s">
        <v>111</v>
      </c>
      <c r="D26" s="75">
        <v>61000</v>
      </c>
      <c r="E26" s="75">
        <v>43315.79</v>
      </c>
      <c r="F26" s="71">
        <f t="shared" si="0"/>
        <v>71.009491803278692</v>
      </c>
    </row>
    <row r="27" spans="2:8" ht="16.5" customHeight="1" x14ac:dyDescent="0.25">
      <c r="B27" s="30">
        <v>3236</v>
      </c>
      <c r="C27" s="30" t="s">
        <v>133</v>
      </c>
      <c r="D27" s="75">
        <v>2900</v>
      </c>
      <c r="E27" s="75">
        <v>2720</v>
      </c>
      <c r="F27" s="71">
        <f t="shared" si="0"/>
        <v>93.793103448275858</v>
      </c>
    </row>
    <row r="28" spans="2:8" ht="16.5" customHeight="1" x14ac:dyDescent="0.25">
      <c r="B28" s="30">
        <v>3237</v>
      </c>
      <c r="C28" s="30" t="s">
        <v>112</v>
      </c>
      <c r="D28" s="75">
        <v>6000</v>
      </c>
      <c r="E28" s="75">
        <v>2125</v>
      </c>
      <c r="F28" s="71">
        <f t="shared" si="0"/>
        <v>35.416666666666671</v>
      </c>
    </row>
    <row r="29" spans="2:8" ht="16.5" customHeight="1" x14ac:dyDescent="0.25">
      <c r="B29" s="30">
        <v>3238</v>
      </c>
      <c r="C29" s="30" t="s">
        <v>113</v>
      </c>
      <c r="D29" s="75">
        <v>5800</v>
      </c>
      <c r="E29" s="75">
        <v>2375</v>
      </c>
      <c r="F29" s="71">
        <f t="shared" si="0"/>
        <v>40.948275862068968</v>
      </c>
    </row>
    <row r="30" spans="2:8" ht="16.5" customHeight="1" x14ac:dyDescent="0.25">
      <c r="B30" s="30">
        <v>3239</v>
      </c>
      <c r="C30" s="30" t="s">
        <v>114</v>
      </c>
      <c r="D30" s="75">
        <v>69700</v>
      </c>
      <c r="E30" s="75">
        <v>34068.959999999999</v>
      </c>
      <c r="F30" s="71">
        <f t="shared" si="0"/>
        <v>48.879426111908174</v>
      </c>
    </row>
    <row r="31" spans="2:8" ht="16.5" customHeight="1" x14ac:dyDescent="0.25">
      <c r="B31" s="30">
        <v>3291</v>
      </c>
      <c r="C31" s="30" t="s">
        <v>151</v>
      </c>
      <c r="D31" s="75">
        <v>6300</v>
      </c>
      <c r="E31" s="75">
        <v>3490.25</v>
      </c>
      <c r="F31" s="71">
        <f t="shared" si="0"/>
        <v>55.400793650793659</v>
      </c>
    </row>
    <row r="32" spans="2:8" ht="16.5" customHeight="1" x14ac:dyDescent="0.25">
      <c r="B32" s="30">
        <v>3292</v>
      </c>
      <c r="C32" s="30" t="s">
        <v>118</v>
      </c>
      <c r="D32" s="75">
        <v>2800</v>
      </c>
      <c r="E32" s="75">
        <v>1084.56</v>
      </c>
      <c r="F32" s="71">
        <f t="shared" si="0"/>
        <v>38.734285714285711</v>
      </c>
    </row>
    <row r="33" spans="2:6" ht="16.5" customHeight="1" x14ac:dyDescent="0.25">
      <c r="B33" s="30">
        <v>3294</v>
      </c>
      <c r="C33" s="30" t="s">
        <v>120</v>
      </c>
      <c r="D33" s="75">
        <v>500</v>
      </c>
      <c r="E33" s="75">
        <v>300</v>
      </c>
      <c r="F33" s="71">
        <f t="shared" si="0"/>
        <v>60</v>
      </c>
    </row>
    <row r="34" spans="2:6" ht="16.5" customHeight="1" x14ac:dyDescent="0.25">
      <c r="B34" s="30">
        <v>3295</v>
      </c>
      <c r="C34" s="30" t="s">
        <v>121</v>
      </c>
      <c r="D34" s="75">
        <v>300</v>
      </c>
      <c r="E34" s="75">
        <v>212.16</v>
      </c>
      <c r="F34" s="71">
        <f t="shared" si="0"/>
        <v>70.72</v>
      </c>
    </row>
    <row r="35" spans="2:6" ht="16.5" customHeight="1" x14ac:dyDescent="0.25">
      <c r="B35" s="30">
        <v>3431</v>
      </c>
      <c r="C35" s="30" t="s">
        <v>124</v>
      </c>
      <c r="D35" s="75">
        <v>1300</v>
      </c>
      <c r="E35" s="75">
        <v>619.11</v>
      </c>
      <c r="F35" s="71">
        <f t="shared" si="0"/>
        <v>47.623846153846152</v>
      </c>
    </row>
    <row r="36" spans="2:6" ht="16.5" customHeight="1" x14ac:dyDescent="0.25">
      <c r="B36" s="80" t="s">
        <v>152</v>
      </c>
      <c r="C36" s="81"/>
      <c r="D36" s="78">
        <v>12800</v>
      </c>
      <c r="E36" s="78">
        <v>9887.16</v>
      </c>
      <c r="F36" s="79">
        <f t="shared" si="0"/>
        <v>77.243437499999999</v>
      </c>
    </row>
    <row r="37" spans="2:6" ht="16.5" customHeight="1" x14ac:dyDescent="0.25">
      <c r="B37" s="30">
        <v>3111</v>
      </c>
      <c r="C37" s="30" t="s">
        <v>43</v>
      </c>
      <c r="D37" s="75">
        <v>0</v>
      </c>
      <c r="E37" s="75">
        <v>0</v>
      </c>
      <c r="F37" s="71">
        <v>0</v>
      </c>
    </row>
    <row r="38" spans="2:6" ht="16.5" customHeight="1" x14ac:dyDescent="0.25">
      <c r="B38" s="30">
        <v>3121</v>
      </c>
      <c r="C38" s="30" t="s">
        <v>94</v>
      </c>
      <c r="D38" s="75">
        <v>2000</v>
      </c>
      <c r="E38" s="75">
        <v>0</v>
      </c>
      <c r="F38" s="71">
        <f t="shared" si="0"/>
        <v>0</v>
      </c>
    </row>
    <row r="39" spans="2:6" ht="16.5" customHeight="1" x14ac:dyDescent="0.25">
      <c r="B39" s="30">
        <v>3132</v>
      </c>
      <c r="C39" s="30" t="s">
        <v>143</v>
      </c>
      <c r="D39" s="75">
        <v>0</v>
      </c>
      <c r="E39" s="75">
        <v>0</v>
      </c>
      <c r="F39" s="71">
        <v>0</v>
      </c>
    </row>
    <row r="40" spans="2:6" ht="16.5" customHeight="1" x14ac:dyDescent="0.25">
      <c r="B40" s="30">
        <v>3211</v>
      </c>
      <c r="C40" s="30" t="s">
        <v>45</v>
      </c>
      <c r="D40" s="75">
        <v>3000</v>
      </c>
      <c r="E40" s="75">
        <v>2605.6999999999998</v>
      </c>
      <c r="F40" s="71">
        <f t="shared" si="0"/>
        <v>86.856666666666655</v>
      </c>
    </row>
    <row r="41" spans="2:6" ht="16.5" customHeight="1" x14ac:dyDescent="0.25">
      <c r="B41" s="30">
        <v>3212</v>
      </c>
      <c r="C41" s="30" t="s">
        <v>144</v>
      </c>
      <c r="D41" s="75">
        <v>0</v>
      </c>
      <c r="E41" s="75">
        <v>0</v>
      </c>
      <c r="F41" s="71">
        <v>0</v>
      </c>
    </row>
    <row r="42" spans="2:6" ht="16.5" customHeight="1" x14ac:dyDescent="0.25">
      <c r="B42" s="30">
        <v>3214</v>
      </c>
      <c r="C42" s="30" t="s">
        <v>145</v>
      </c>
      <c r="D42" s="75">
        <v>300</v>
      </c>
      <c r="E42" s="75">
        <v>0</v>
      </c>
      <c r="F42" s="71">
        <f t="shared" si="0"/>
        <v>0</v>
      </c>
    </row>
    <row r="43" spans="2:6" ht="16.5" customHeight="1" x14ac:dyDescent="0.25">
      <c r="B43" s="30">
        <v>3221</v>
      </c>
      <c r="C43" s="30" t="s">
        <v>146</v>
      </c>
      <c r="D43" s="75">
        <v>500</v>
      </c>
      <c r="E43" s="75">
        <v>9.4</v>
      </c>
      <c r="F43" s="71">
        <f t="shared" si="0"/>
        <v>1.8800000000000001</v>
      </c>
    </row>
    <row r="44" spans="2:6" ht="16.5" customHeight="1" x14ac:dyDescent="0.25">
      <c r="B44" s="30">
        <v>3222</v>
      </c>
      <c r="C44" s="30" t="s">
        <v>102</v>
      </c>
      <c r="D44" s="75">
        <v>0</v>
      </c>
      <c r="E44" s="75">
        <v>145.25</v>
      </c>
      <c r="F44" s="71">
        <v>0</v>
      </c>
    </row>
    <row r="45" spans="2:6" ht="16.5" customHeight="1" x14ac:dyDescent="0.25">
      <c r="B45" s="30">
        <v>3225</v>
      </c>
      <c r="C45" s="30" t="s">
        <v>148</v>
      </c>
      <c r="D45" s="75">
        <v>1000</v>
      </c>
      <c r="E45" s="75">
        <v>0</v>
      </c>
      <c r="F45" s="71">
        <f t="shared" si="0"/>
        <v>0</v>
      </c>
    </row>
    <row r="46" spans="2:6" ht="16.5" customHeight="1" x14ac:dyDescent="0.25">
      <c r="B46" s="30">
        <v>3231</v>
      </c>
      <c r="C46" s="30" t="s">
        <v>149</v>
      </c>
      <c r="D46" s="75">
        <v>500</v>
      </c>
      <c r="E46" s="75">
        <v>19.5</v>
      </c>
      <c r="F46" s="71">
        <f t="shared" si="0"/>
        <v>3.9</v>
      </c>
    </row>
    <row r="47" spans="2:6" ht="16.5" customHeight="1" x14ac:dyDescent="0.25">
      <c r="B47" s="30">
        <v>3232</v>
      </c>
      <c r="C47" s="30" t="s">
        <v>150</v>
      </c>
      <c r="D47" s="75">
        <v>500</v>
      </c>
      <c r="E47" s="75">
        <v>323.48</v>
      </c>
      <c r="F47" s="71">
        <f t="shared" si="0"/>
        <v>64.696000000000012</v>
      </c>
    </row>
    <row r="48" spans="2:6" ht="16.5" customHeight="1" x14ac:dyDescent="0.25">
      <c r="B48" s="30">
        <v>3233</v>
      </c>
      <c r="C48" s="30" t="s">
        <v>109</v>
      </c>
      <c r="D48" s="75">
        <v>0</v>
      </c>
      <c r="E48" s="75">
        <v>75</v>
      </c>
      <c r="F48" s="71">
        <v>0</v>
      </c>
    </row>
    <row r="49" spans="2:6" ht="16.5" customHeight="1" x14ac:dyDescent="0.25">
      <c r="B49" s="30">
        <v>3236</v>
      </c>
      <c r="C49" s="30" t="s">
        <v>133</v>
      </c>
      <c r="D49" s="75">
        <v>0</v>
      </c>
      <c r="E49" s="75">
        <v>0</v>
      </c>
      <c r="F49" s="71">
        <v>0</v>
      </c>
    </row>
    <row r="50" spans="2:6" ht="16.5" customHeight="1" x14ac:dyDescent="0.25">
      <c r="B50" s="30">
        <v>3237</v>
      </c>
      <c r="C50" s="30" t="s">
        <v>112</v>
      </c>
      <c r="D50" s="75">
        <v>0</v>
      </c>
      <c r="E50" s="75">
        <v>0</v>
      </c>
      <c r="F50" s="71">
        <v>0</v>
      </c>
    </row>
    <row r="51" spans="2:6" ht="16.5" customHeight="1" x14ac:dyDescent="0.25">
      <c r="B51" s="30">
        <v>3238</v>
      </c>
      <c r="C51" s="30" t="s">
        <v>113</v>
      </c>
      <c r="D51" s="75">
        <v>500</v>
      </c>
      <c r="E51" s="75">
        <v>0</v>
      </c>
      <c r="F51" s="71">
        <f t="shared" si="0"/>
        <v>0</v>
      </c>
    </row>
    <row r="52" spans="2:6" ht="16.5" customHeight="1" x14ac:dyDescent="0.25">
      <c r="B52" s="30">
        <v>3239</v>
      </c>
      <c r="C52" s="30" t="s">
        <v>114</v>
      </c>
      <c r="D52" s="75">
        <v>2000</v>
      </c>
      <c r="E52" s="75">
        <v>5976.63</v>
      </c>
      <c r="F52" s="71">
        <f t="shared" si="0"/>
        <v>298.83150000000001</v>
      </c>
    </row>
    <row r="53" spans="2:6" ht="16.5" customHeight="1" x14ac:dyDescent="0.25">
      <c r="B53" s="30">
        <v>3241</v>
      </c>
      <c r="C53" s="30" t="s">
        <v>115</v>
      </c>
      <c r="D53" s="75">
        <v>500</v>
      </c>
      <c r="E53" s="75">
        <v>0</v>
      </c>
      <c r="F53" s="71">
        <f t="shared" si="0"/>
        <v>0</v>
      </c>
    </row>
    <row r="54" spans="2:6" ht="16.5" customHeight="1" x14ac:dyDescent="0.25">
      <c r="B54" s="30">
        <v>3292</v>
      </c>
      <c r="C54" s="30" t="s">
        <v>118</v>
      </c>
      <c r="D54" s="75">
        <v>0</v>
      </c>
      <c r="E54" s="75">
        <v>0</v>
      </c>
      <c r="F54" s="71">
        <v>0</v>
      </c>
    </row>
    <row r="55" spans="2:6" ht="16.5" customHeight="1" x14ac:dyDescent="0.25">
      <c r="B55" s="30">
        <v>3293</v>
      </c>
      <c r="C55" s="30" t="s">
        <v>119</v>
      </c>
      <c r="D55" s="75">
        <v>2000</v>
      </c>
      <c r="E55" s="75">
        <v>715.53</v>
      </c>
      <c r="F55" s="71">
        <f t="shared" si="0"/>
        <v>35.776499999999999</v>
      </c>
    </row>
    <row r="56" spans="2:6" ht="16.5" customHeight="1" x14ac:dyDescent="0.25">
      <c r="B56" s="30">
        <v>3294</v>
      </c>
      <c r="C56" s="30" t="s">
        <v>120</v>
      </c>
      <c r="D56" s="75">
        <v>0</v>
      </c>
      <c r="E56" s="75">
        <v>0</v>
      </c>
      <c r="F56" s="71">
        <v>0</v>
      </c>
    </row>
    <row r="57" spans="2:6" ht="16.5" customHeight="1" x14ac:dyDescent="0.25">
      <c r="B57" s="30">
        <v>3433</v>
      </c>
      <c r="C57" s="30" t="s">
        <v>134</v>
      </c>
      <c r="D57" s="75">
        <v>0</v>
      </c>
      <c r="E57" s="75">
        <v>16.670000000000002</v>
      </c>
      <c r="F57" s="71">
        <v>0</v>
      </c>
    </row>
    <row r="58" spans="2:6" ht="16.5" customHeight="1" x14ac:dyDescent="0.25">
      <c r="B58" s="80" t="s">
        <v>153</v>
      </c>
      <c r="C58" s="81"/>
      <c r="D58" s="78">
        <v>0</v>
      </c>
      <c r="E58" s="78">
        <v>7281.84</v>
      </c>
      <c r="F58" s="79">
        <v>0</v>
      </c>
    </row>
    <row r="59" spans="2:6" ht="16.5" customHeight="1" x14ac:dyDescent="0.25">
      <c r="B59" s="30">
        <v>3211</v>
      </c>
      <c r="C59" s="30" t="s">
        <v>45</v>
      </c>
      <c r="D59" s="75">
        <v>0</v>
      </c>
      <c r="E59" s="75">
        <v>3079.76</v>
      </c>
      <c r="F59" s="71">
        <v>0</v>
      </c>
    </row>
    <row r="60" spans="2:6" ht="16.5" customHeight="1" x14ac:dyDescent="0.25">
      <c r="B60" s="30">
        <v>3213</v>
      </c>
      <c r="C60" s="30" t="s">
        <v>98</v>
      </c>
      <c r="D60" s="75">
        <v>0</v>
      </c>
      <c r="E60" s="75">
        <v>960</v>
      </c>
      <c r="F60" s="71">
        <v>0</v>
      </c>
    </row>
    <row r="61" spans="2:6" ht="16.5" customHeight="1" x14ac:dyDescent="0.25">
      <c r="B61" s="30">
        <v>3241</v>
      </c>
      <c r="C61" s="30" t="s">
        <v>115</v>
      </c>
      <c r="D61" s="75">
        <v>0</v>
      </c>
      <c r="E61" s="75">
        <v>1561.6</v>
      </c>
      <c r="F61" s="71">
        <v>0</v>
      </c>
    </row>
    <row r="62" spans="2:6" ht="16.5" customHeight="1" x14ac:dyDescent="0.25">
      <c r="B62" s="30">
        <v>3292</v>
      </c>
      <c r="C62" s="30" t="s">
        <v>118</v>
      </c>
      <c r="D62" s="75">
        <v>0</v>
      </c>
      <c r="E62" s="75">
        <v>1680.48</v>
      </c>
      <c r="F62" s="71">
        <v>0</v>
      </c>
    </row>
    <row r="63" spans="2:6" ht="16.5" customHeight="1" x14ac:dyDescent="0.25">
      <c r="B63" s="80" t="s">
        <v>154</v>
      </c>
      <c r="C63" s="81"/>
      <c r="D63" s="78">
        <v>20000</v>
      </c>
      <c r="E63" s="78">
        <v>1061.77</v>
      </c>
      <c r="F63" s="79">
        <f t="shared" si="0"/>
        <v>5.3088499999999996</v>
      </c>
    </row>
    <row r="64" spans="2:6" ht="16.5" customHeight="1" x14ac:dyDescent="0.25">
      <c r="B64" s="30">
        <v>3223</v>
      </c>
      <c r="C64" s="30" t="s">
        <v>103</v>
      </c>
      <c r="D64" s="75">
        <v>20000</v>
      </c>
      <c r="E64" s="75">
        <v>1061.77</v>
      </c>
      <c r="F64" s="71">
        <f t="shared" si="0"/>
        <v>5.3088499999999996</v>
      </c>
    </row>
    <row r="65" spans="2:6" ht="16.5" customHeight="1" x14ac:dyDescent="0.25">
      <c r="B65" s="70" t="s">
        <v>155</v>
      </c>
      <c r="C65" s="70"/>
      <c r="D65" s="74">
        <v>97000</v>
      </c>
      <c r="E65" s="74">
        <v>27819.89</v>
      </c>
      <c r="F65" s="69">
        <f t="shared" si="0"/>
        <v>28.680298969072165</v>
      </c>
    </row>
    <row r="66" spans="2:6" ht="16.5" customHeight="1" x14ac:dyDescent="0.25">
      <c r="B66" s="80" t="s">
        <v>142</v>
      </c>
      <c r="C66" s="81"/>
      <c r="D66" s="78">
        <v>78000</v>
      </c>
      <c r="E66" s="78">
        <v>26976.959999999999</v>
      </c>
      <c r="F66" s="79">
        <f t="shared" ref="F66:F103" si="1">E66/D66*100</f>
        <v>34.585846153846148</v>
      </c>
    </row>
    <row r="67" spans="2:6" ht="16.5" customHeight="1" x14ac:dyDescent="0.25">
      <c r="B67" s="30">
        <v>3214</v>
      </c>
      <c r="C67" s="30" t="s">
        <v>145</v>
      </c>
      <c r="D67" s="75">
        <v>800</v>
      </c>
      <c r="E67" s="75">
        <v>0</v>
      </c>
      <c r="F67" s="71">
        <f t="shared" si="1"/>
        <v>0</v>
      </c>
    </row>
    <row r="68" spans="2:6" ht="16.5" customHeight="1" x14ac:dyDescent="0.25">
      <c r="B68" s="30">
        <v>3221</v>
      </c>
      <c r="C68" s="30" t="s">
        <v>146</v>
      </c>
      <c r="D68" s="75">
        <v>6800</v>
      </c>
      <c r="E68" s="75">
        <v>519.96</v>
      </c>
      <c r="F68" s="71">
        <f t="shared" si="1"/>
        <v>7.646470588235295</v>
      </c>
    </row>
    <row r="69" spans="2:6" ht="16.5" customHeight="1" x14ac:dyDescent="0.25">
      <c r="B69" s="30">
        <v>3222</v>
      </c>
      <c r="C69" s="30" t="s">
        <v>102</v>
      </c>
      <c r="D69" s="75">
        <v>5400</v>
      </c>
      <c r="E69" s="75">
        <v>2069.88</v>
      </c>
      <c r="F69" s="71">
        <f t="shared" si="1"/>
        <v>38.331111111111113</v>
      </c>
    </row>
    <row r="70" spans="2:6" ht="16.5" customHeight="1" x14ac:dyDescent="0.25">
      <c r="B70" s="30">
        <v>3231</v>
      </c>
      <c r="C70" s="30" t="s">
        <v>149</v>
      </c>
      <c r="D70" s="75">
        <v>5200</v>
      </c>
      <c r="E70" s="75">
        <v>1420</v>
      </c>
      <c r="F70" s="71">
        <f t="shared" si="1"/>
        <v>27.307692307692307</v>
      </c>
    </row>
    <row r="71" spans="2:6" ht="16.5" customHeight="1" x14ac:dyDescent="0.25">
      <c r="B71" s="30">
        <v>3232</v>
      </c>
      <c r="C71" s="30" t="s">
        <v>150</v>
      </c>
      <c r="D71" s="75">
        <v>0</v>
      </c>
      <c r="E71" s="75">
        <v>0</v>
      </c>
      <c r="F71" s="71">
        <v>0</v>
      </c>
    </row>
    <row r="72" spans="2:6" ht="16.5" customHeight="1" x14ac:dyDescent="0.25">
      <c r="B72" s="30">
        <v>3233</v>
      </c>
      <c r="C72" s="30" t="s">
        <v>109</v>
      </c>
      <c r="D72" s="75">
        <v>5500</v>
      </c>
      <c r="E72" s="75">
        <v>588.4</v>
      </c>
      <c r="F72" s="71">
        <f t="shared" si="1"/>
        <v>10.698181818181817</v>
      </c>
    </row>
    <row r="73" spans="2:6" ht="16.5" customHeight="1" x14ac:dyDescent="0.25">
      <c r="B73" s="30">
        <v>3237</v>
      </c>
      <c r="C73" s="30" t="s">
        <v>112</v>
      </c>
      <c r="D73" s="75">
        <v>27900</v>
      </c>
      <c r="E73" s="75">
        <v>5915.34</v>
      </c>
      <c r="F73" s="71">
        <f t="shared" si="1"/>
        <v>21.201935483870969</v>
      </c>
    </row>
    <row r="74" spans="2:6" ht="16.5" customHeight="1" x14ac:dyDescent="0.25">
      <c r="B74" s="30">
        <v>3239</v>
      </c>
      <c r="C74" s="30" t="s">
        <v>114</v>
      </c>
      <c r="D74" s="75">
        <v>21900</v>
      </c>
      <c r="E74" s="75">
        <v>15411.38</v>
      </c>
      <c r="F74" s="71">
        <f t="shared" si="1"/>
        <v>70.371598173515977</v>
      </c>
    </row>
    <row r="75" spans="2:6" ht="16.5" customHeight="1" x14ac:dyDescent="0.25">
      <c r="B75" s="30">
        <v>3241</v>
      </c>
      <c r="C75" s="30" t="s">
        <v>115</v>
      </c>
      <c r="D75" s="75">
        <v>0</v>
      </c>
      <c r="E75" s="75">
        <v>1052</v>
      </c>
      <c r="F75" s="71">
        <v>0</v>
      </c>
    </row>
    <row r="76" spans="2:6" ht="16.5" customHeight="1" x14ac:dyDescent="0.25">
      <c r="B76" s="30">
        <v>3293</v>
      </c>
      <c r="C76" s="30" t="s">
        <v>119</v>
      </c>
      <c r="D76" s="75">
        <v>4500</v>
      </c>
      <c r="E76" s="75">
        <v>0</v>
      </c>
      <c r="F76" s="71">
        <f t="shared" si="1"/>
        <v>0</v>
      </c>
    </row>
    <row r="77" spans="2:6" ht="16.5" customHeight="1" x14ac:dyDescent="0.25">
      <c r="B77" s="80" t="s">
        <v>152</v>
      </c>
      <c r="C77" s="81"/>
      <c r="D77" s="78">
        <v>0</v>
      </c>
      <c r="E77" s="78">
        <v>412.47</v>
      </c>
      <c r="F77" s="79">
        <v>0</v>
      </c>
    </row>
    <row r="78" spans="2:6" ht="16.5" customHeight="1" x14ac:dyDescent="0.25">
      <c r="B78" s="30">
        <v>3222</v>
      </c>
      <c r="C78" s="30" t="s">
        <v>102</v>
      </c>
      <c r="D78" s="75">
        <v>0</v>
      </c>
      <c r="E78" s="75">
        <v>412.47</v>
      </c>
      <c r="F78" s="71">
        <v>0</v>
      </c>
    </row>
    <row r="79" spans="2:6" ht="16.5" customHeight="1" x14ac:dyDescent="0.25">
      <c r="B79" s="30">
        <v>3224</v>
      </c>
      <c r="C79" s="30" t="s">
        <v>147</v>
      </c>
      <c r="D79" s="75">
        <v>0</v>
      </c>
      <c r="E79" s="75">
        <v>0</v>
      </c>
      <c r="F79" s="71">
        <v>0</v>
      </c>
    </row>
    <row r="80" spans="2:6" ht="16.5" customHeight="1" x14ac:dyDescent="0.25">
      <c r="B80" s="30">
        <v>3237</v>
      </c>
      <c r="C80" s="30" t="s">
        <v>112</v>
      </c>
      <c r="D80" s="75">
        <v>0</v>
      </c>
      <c r="E80" s="75">
        <v>0</v>
      </c>
      <c r="F80" s="71">
        <v>0</v>
      </c>
    </row>
    <row r="81" spans="2:6" ht="16.5" customHeight="1" x14ac:dyDescent="0.25">
      <c r="B81" s="30">
        <v>3293</v>
      </c>
      <c r="C81" s="30" t="s">
        <v>119</v>
      </c>
      <c r="D81" s="75">
        <v>0</v>
      </c>
      <c r="E81" s="75">
        <v>0</v>
      </c>
      <c r="F81" s="71">
        <v>0</v>
      </c>
    </row>
    <row r="82" spans="2:6" ht="16.5" customHeight="1" x14ac:dyDescent="0.25">
      <c r="B82" s="30">
        <v>3431</v>
      </c>
      <c r="C82" s="30" t="s">
        <v>124</v>
      </c>
      <c r="D82" s="75">
        <v>0</v>
      </c>
      <c r="E82" s="75">
        <v>0</v>
      </c>
      <c r="F82" s="71">
        <v>0</v>
      </c>
    </row>
    <row r="83" spans="2:6" ht="16.5" customHeight="1" x14ac:dyDescent="0.25">
      <c r="B83" s="80" t="s">
        <v>154</v>
      </c>
      <c r="C83" s="81"/>
      <c r="D83" s="78">
        <v>19000</v>
      </c>
      <c r="E83" s="78">
        <v>0</v>
      </c>
      <c r="F83" s="79">
        <f t="shared" si="1"/>
        <v>0</v>
      </c>
    </row>
    <row r="84" spans="2:6" ht="16.5" customHeight="1" x14ac:dyDescent="0.25">
      <c r="B84" s="30">
        <v>3211</v>
      </c>
      <c r="C84" s="30" t="s">
        <v>45</v>
      </c>
      <c r="D84" s="75">
        <v>0</v>
      </c>
      <c r="E84" s="75">
        <v>0</v>
      </c>
      <c r="F84" s="71">
        <v>0</v>
      </c>
    </row>
    <row r="85" spans="2:6" ht="16.5" customHeight="1" x14ac:dyDescent="0.25">
      <c r="B85" s="30">
        <v>3221</v>
      </c>
      <c r="C85" s="30" t="s">
        <v>146</v>
      </c>
      <c r="D85" s="75">
        <v>2000</v>
      </c>
      <c r="E85" s="75">
        <v>0</v>
      </c>
      <c r="F85" s="71">
        <f t="shared" si="1"/>
        <v>0</v>
      </c>
    </row>
    <row r="86" spans="2:6" ht="16.5" customHeight="1" x14ac:dyDescent="0.25">
      <c r="B86" s="30">
        <v>3222</v>
      </c>
      <c r="C86" s="30" t="s">
        <v>102</v>
      </c>
      <c r="D86" s="75">
        <v>1000</v>
      </c>
      <c r="E86" s="75">
        <v>0</v>
      </c>
      <c r="F86" s="71">
        <f t="shared" si="1"/>
        <v>0</v>
      </c>
    </row>
    <row r="87" spans="2:6" ht="16.5" customHeight="1" x14ac:dyDescent="0.25">
      <c r="B87" s="30">
        <v>3231</v>
      </c>
      <c r="C87" s="30" t="s">
        <v>149</v>
      </c>
      <c r="D87" s="75">
        <v>0</v>
      </c>
      <c r="E87" s="75">
        <v>0</v>
      </c>
      <c r="F87" s="71">
        <v>0</v>
      </c>
    </row>
    <row r="88" spans="2:6" ht="16.5" customHeight="1" x14ac:dyDescent="0.25">
      <c r="B88" s="30">
        <v>3233</v>
      </c>
      <c r="C88" s="30" t="s">
        <v>109</v>
      </c>
      <c r="D88" s="75">
        <v>2000</v>
      </c>
      <c r="E88" s="75">
        <v>0</v>
      </c>
      <c r="F88" s="71">
        <f t="shared" si="1"/>
        <v>0</v>
      </c>
    </row>
    <row r="89" spans="2:6" ht="16.5" customHeight="1" x14ac:dyDescent="0.25">
      <c r="B89" s="30">
        <v>3237</v>
      </c>
      <c r="C89" s="30" t="s">
        <v>112</v>
      </c>
      <c r="D89" s="75">
        <v>6200</v>
      </c>
      <c r="E89" s="75">
        <v>0</v>
      </c>
      <c r="F89" s="71">
        <f t="shared" si="1"/>
        <v>0</v>
      </c>
    </row>
    <row r="90" spans="2:6" ht="16.5" customHeight="1" x14ac:dyDescent="0.25">
      <c r="B90" s="30">
        <v>3239</v>
      </c>
      <c r="C90" s="30" t="s">
        <v>114</v>
      </c>
      <c r="D90" s="75">
        <v>7800</v>
      </c>
      <c r="E90" s="75">
        <v>0</v>
      </c>
      <c r="F90" s="71">
        <f t="shared" si="1"/>
        <v>0</v>
      </c>
    </row>
    <row r="91" spans="2:6" ht="16.5" customHeight="1" x14ac:dyDescent="0.25">
      <c r="B91" s="80" t="s">
        <v>156</v>
      </c>
      <c r="C91" s="81"/>
      <c r="D91" s="78">
        <v>0</v>
      </c>
      <c r="E91" s="78">
        <v>430.46</v>
      </c>
      <c r="F91" s="79">
        <v>0</v>
      </c>
    </row>
    <row r="92" spans="2:6" ht="16.5" customHeight="1" x14ac:dyDescent="0.25">
      <c r="B92" s="30">
        <v>3231</v>
      </c>
      <c r="C92" s="30" t="s">
        <v>149</v>
      </c>
      <c r="D92" s="75">
        <v>0</v>
      </c>
      <c r="E92" s="75">
        <v>192.96</v>
      </c>
      <c r="F92" s="71">
        <v>0</v>
      </c>
    </row>
    <row r="93" spans="2:6" ht="16.5" customHeight="1" x14ac:dyDescent="0.25">
      <c r="B93" s="30">
        <v>3237</v>
      </c>
      <c r="C93" s="30" t="s">
        <v>112</v>
      </c>
      <c r="D93" s="75">
        <v>0</v>
      </c>
      <c r="E93" s="75">
        <v>150</v>
      </c>
      <c r="F93" s="71">
        <v>0</v>
      </c>
    </row>
    <row r="94" spans="2:6" ht="16.5" customHeight="1" x14ac:dyDescent="0.25">
      <c r="B94" s="30">
        <v>3239</v>
      </c>
      <c r="C94" s="30" t="s">
        <v>114</v>
      </c>
      <c r="D94" s="75">
        <v>0</v>
      </c>
      <c r="E94" s="75">
        <v>87.5</v>
      </c>
      <c r="F94" s="71">
        <v>0</v>
      </c>
    </row>
    <row r="95" spans="2:6" ht="16.5" customHeight="1" x14ac:dyDescent="0.25">
      <c r="B95" s="70" t="s">
        <v>157</v>
      </c>
      <c r="C95" s="70"/>
      <c r="D95" s="74">
        <v>72200</v>
      </c>
      <c r="E95" s="74">
        <v>4382.5</v>
      </c>
      <c r="F95" s="69">
        <f t="shared" si="1"/>
        <v>6.0699445983379503</v>
      </c>
    </row>
    <row r="96" spans="2:6" ht="16.5" customHeight="1" x14ac:dyDescent="0.25">
      <c r="B96" s="80" t="s">
        <v>142</v>
      </c>
      <c r="C96" s="81"/>
      <c r="D96" s="78">
        <v>70000</v>
      </c>
      <c r="E96" s="78">
        <v>4382.5</v>
      </c>
      <c r="F96" s="79">
        <f t="shared" si="1"/>
        <v>6.2607142857142861</v>
      </c>
    </row>
    <row r="97" spans="2:6" ht="16.5" customHeight="1" x14ac:dyDescent="0.25">
      <c r="B97" s="30">
        <v>3232</v>
      </c>
      <c r="C97" s="30" t="s">
        <v>150</v>
      </c>
      <c r="D97" s="75">
        <v>45000</v>
      </c>
      <c r="E97" s="75">
        <v>4382.5</v>
      </c>
      <c r="F97" s="71">
        <f t="shared" si="1"/>
        <v>9.7388888888888889</v>
      </c>
    </row>
    <row r="98" spans="2:6" ht="16.5" customHeight="1" x14ac:dyDescent="0.25">
      <c r="B98" s="30">
        <v>4221</v>
      </c>
      <c r="C98" s="30" t="s">
        <v>127</v>
      </c>
      <c r="D98" s="75">
        <v>20000</v>
      </c>
      <c r="E98" s="75">
        <v>0</v>
      </c>
      <c r="F98" s="71">
        <f t="shared" si="1"/>
        <v>0</v>
      </c>
    </row>
    <row r="99" spans="2:6" ht="16.5" customHeight="1" x14ac:dyDescent="0.25">
      <c r="B99" s="30">
        <v>4222</v>
      </c>
      <c r="C99" s="30" t="s">
        <v>128</v>
      </c>
      <c r="D99" s="75">
        <v>0</v>
      </c>
      <c r="E99" s="75">
        <v>0</v>
      </c>
      <c r="F99" s="71">
        <v>0</v>
      </c>
    </row>
    <row r="100" spans="2:6" ht="16.5" customHeight="1" x14ac:dyDescent="0.25">
      <c r="B100" s="30">
        <v>4243</v>
      </c>
      <c r="C100" s="30" t="s">
        <v>130</v>
      </c>
      <c r="D100" s="75">
        <v>5000</v>
      </c>
      <c r="E100" s="75">
        <v>0</v>
      </c>
      <c r="F100" s="71">
        <f t="shared" si="1"/>
        <v>0</v>
      </c>
    </row>
    <row r="101" spans="2:6" ht="16.5" customHeight="1" x14ac:dyDescent="0.25">
      <c r="B101" s="80" t="s">
        <v>152</v>
      </c>
      <c r="C101" s="81"/>
      <c r="D101" s="78">
        <v>2200</v>
      </c>
      <c r="E101" s="78">
        <v>0</v>
      </c>
      <c r="F101" s="79">
        <f t="shared" si="1"/>
        <v>0</v>
      </c>
    </row>
    <row r="102" spans="2:6" ht="16.5" customHeight="1" x14ac:dyDescent="0.25">
      <c r="B102" s="30">
        <v>4221</v>
      </c>
      <c r="C102" s="30" t="s">
        <v>127</v>
      </c>
      <c r="D102" s="75">
        <v>2000</v>
      </c>
      <c r="E102" s="75">
        <v>0</v>
      </c>
      <c r="F102" s="71">
        <f t="shared" si="1"/>
        <v>0</v>
      </c>
    </row>
    <row r="103" spans="2:6" ht="16.5" customHeight="1" x14ac:dyDescent="0.25">
      <c r="B103" s="30">
        <v>4243</v>
      </c>
      <c r="C103" s="30" t="s">
        <v>130</v>
      </c>
      <c r="D103" s="75">
        <v>200</v>
      </c>
      <c r="E103" s="75">
        <v>0</v>
      </c>
      <c r="F103" s="71">
        <f t="shared" si="1"/>
        <v>0</v>
      </c>
    </row>
    <row r="104" spans="2:6" x14ac:dyDescent="0.25">
      <c r="D104" s="77"/>
      <c r="E104" s="77"/>
    </row>
    <row r="105" spans="2:6" x14ac:dyDescent="0.25">
      <c r="D105" s="77"/>
      <c r="E105" s="77"/>
    </row>
  </sheetData>
  <mergeCells count="14">
    <mergeCell ref="B101:C101"/>
    <mergeCell ref="B4:H4"/>
    <mergeCell ref="B2:H2"/>
    <mergeCell ref="B66:C66"/>
    <mergeCell ref="B77:C77"/>
    <mergeCell ref="B83:C83"/>
    <mergeCell ref="B91:C91"/>
    <mergeCell ref="B96:C96"/>
    <mergeCell ref="B36:C36"/>
    <mergeCell ref="B58:C58"/>
    <mergeCell ref="B63:C63"/>
    <mergeCell ref="B8:C8"/>
    <mergeCell ref="B11:C11"/>
    <mergeCell ref="B10:C1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ws15</cp:lastModifiedBy>
  <cp:lastPrinted>2023-08-24T12:14:57Z</cp:lastPrinted>
  <dcterms:created xsi:type="dcterms:W3CDTF">2022-08-12T12:51:27Z</dcterms:created>
  <dcterms:modified xsi:type="dcterms:W3CDTF">2026-08-14T09:18:01Z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 (3).xlsx</vt:lpwstr>
  </property>
</Properties>
</file>